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DieseArbeitsmappe" autoCompressPictures="0"/>
  <mc:AlternateContent xmlns:mc="http://schemas.openxmlformats.org/markup-compatibility/2006">
    <mc:Choice Requires="x15">
      <x15ac:absPath xmlns:x15ac="http://schemas.microsoft.com/office/spreadsheetml/2010/11/ac" url="C:\Users\manuel.wyss\Dropbox\login Berufsbildung\IPA Leitfaden\"/>
    </mc:Choice>
  </mc:AlternateContent>
  <xr:revisionPtr revIDLastSave="0" documentId="13_ncr:1_{9F401993-83D9-461F-92D2-3E51E25B3577}" xr6:coauthVersionLast="47" xr6:coauthVersionMax="47" xr10:uidLastSave="{00000000-0000-0000-0000-000000000000}"/>
  <bookViews>
    <workbookView xWindow="-108" yWindow="-108" windowWidth="27288" windowHeight="17664" tabRatio="880" xr2:uid="{00000000-000D-0000-FFFF-FFFF00000000}"/>
  </bookViews>
  <sheets>
    <sheet name="Deckblatt_vFk" sheetId="27" r:id="rId1"/>
    <sheet name="Auftrag_vFk" sheetId="20" r:id="rId2"/>
    <sheet name="Aufgabenstellung_vFk" sheetId="17" r:id="rId3"/>
    <sheet name="Beurteilung Aufgabenstell._PEX" sheetId="25" r:id="rId4"/>
    <sheet name="Arbeitsjournal_Kand" sheetId="26" r:id="rId5"/>
    <sheet name="Beobachtungen_vFk" sheetId="23" r:id="rId6"/>
    <sheet name="Betriebsbesuch_PEX" sheetId="22" r:id="rId7"/>
    <sheet name="Prüfungsprotokoll_vFk" sheetId="11" r:id="rId8"/>
    <sheet name="Prüfungsprotokoll_PEX" sheetId="5" r:id="rId9"/>
    <sheet name="Prüfungsprotokoll_Übersicht_PEX" sheetId="15" r:id="rId10"/>
  </sheets>
  <definedNames>
    <definedName name="_1_1" localSheetId="1">Auftrag_vFk!$N$5</definedName>
    <definedName name="janein">#REF!</definedName>
  </definedNames>
  <calcPr calcId="191029"/>
  <customWorkbookViews>
    <customWorkbookView name="Formularstandard 1" guid="{C1DDDEA5-B024-4C29-ADDF-1FDF08683112}" maximized="1" xWindow="-9" yWindow="-9" windowWidth="1698" windowHeight="1020" tabRatio="880"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3" l="1"/>
  <c r="G72" i="23"/>
  <c r="G15" i="23"/>
  <c r="D72" i="23"/>
  <c r="D27" i="23"/>
  <c r="D15" i="23"/>
  <c r="L17" i="23" l="1"/>
  <c r="L51" i="23"/>
  <c r="Q15" i="17" l="1"/>
  <c r="I23" i="11"/>
  <c r="E60" i="11" l="1"/>
  <c r="C60" i="11"/>
  <c r="E58" i="11"/>
  <c r="C58" i="11"/>
  <c r="E56" i="11"/>
  <c r="C56" i="11"/>
  <c r="E93" i="11"/>
  <c r="C93" i="11"/>
  <c r="E91" i="11"/>
  <c r="C91" i="11"/>
  <c r="F34" i="5"/>
  <c r="C36" i="5"/>
  <c r="C34" i="5"/>
  <c r="L149" i="5"/>
  <c r="L135" i="5"/>
  <c r="L121" i="5"/>
  <c r="L107" i="5"/>
  <c r="L93" i="5"/>
  <c r="L79" i="5"/>
  <c r="L65" i="5"/>
  <c r="L51" i="5"/>
  <c r="L37" i="5"/>
  <c r="L21" i="5"/>
  <c r="L1" i="5"/>
  <c r="I75" i="11"/>
  <c r="I61" i="11"/>
  <c r="I46" i="11"/>
  <c r="I35" i="11"/>
  <c r="I13" i="11"/>
  <c r="I1" i="11"/>
  <c r="L1" i="23"/>
  <c r="H192" i="26"/>
  <c r="H159" i="26"/>
  <c r="H126" i="26"/>
  <c r="H93" i="26"/>
  <c r="H70" i="26"/>
  <c r="H47" i="26"/>
  <c r="H24" i="26"/>
  <c r="H1" i="26"/>
  <c r="Q46" i="17"/>
  <c r="Q1" i="17"/>
  <c r="E5" i="17" l="1"/>
  <c r="C3" i="5" l="1"/>
  <c r="C77" i="11"/>
  <c r="C63" i="11"/>
  <c r="C48" i="11"/>
  <c r="C37" i="11"/>
  <c r="C26" i="11"/>
  <c r="C15" i="11"/>
  <c r="C3" i="11"/>
  <c r="D196" i="26" l="1"/>
  <c r="D163" i="26"/>
  <c r="D130" i="26"/>
  <c r="D97" i="26"/>
  <c r="D74" i="26"/>
  <c r="D51" i="26"/>
  <c r="D28" i="26"/>
  <c r="D5" i="26"/>
  <c r="E11" i="20" l="1"/>
  <c r="K9" i="20"/>
  <c r="E9" i="20"/>
  <c r="E7" i="23" s="1"/>
  <c r="N3" i="20"/>
  <c r="K29" i="23" l="1"/>
  <c r="K19" i="23"/>
  <c r="K3" i="23"/>
  <c r="K53" i="23"/>
  <c r="C79" i="11"/>
  <c r="C28" i="11"/>
  <c r="C39" i="11"/>
  <c r="C65" i="11"/>
  <c r="C17" i="11"/>
  <c r="C50" i="11"/>
  <c r="C5" i="5"/>
  <c r="G79" i="11"/>
  <c r="G50" i="11"/>
  <c r="G28" i="11"/>
  <c r="G65" i="11"/>
  <c r="G39" i="11"/>
  <c r="G17" i="11"/>
  <c r="H5" i="5"/>
  <c r="K23" i="5"/>
  <c r="K95" i="5"/>
  <c r="K109" i="5"/>
  <c r="K39" i="5"/>
  <c r="K151" i="5"/>
  <c r="K81" i="5"/>
  <c r="K53" i="5"/>
  <c r="K137" i="5"/>
  <c r="K67" i="5"/>
  <c r="K123" i="5"/>
  <c r="K3" i="5"/>
  <c r="G5" i="11"/>
  <c r="I63" i="11"/>
  <c r="I15" i="11"/>
  <c r="I77" i="11"/>
  <c r="I26" i="11"/>
  <c r="I37" i="11"/>
  <c r="I48" i="11"/>
  <c r="I3" i="11"/>
  <c r="C5" i="11"/>
  <c r="I1" i="15"/>
  <c r="K1" i="22"/>
  <c r="Q1" i="25"/>
  <c r="F32" i="5" l="1"/>
  <c r="I63" i="26" l="1"/>
  <c r="E89" i="11"/>
  <c r="C89" i="11"/>
  <c r="L32" i="5"/>
  <c r="B7" i="5"/>
  <c r="A33" i="11"/>
  <c r="A32" i="11"/>
  <c r="A31" i="11"/>
  <c r="A22" i="11"/>
  <c r="A21" i="11"/>
  <c r="A20" i="11"/>
  <c r="A12" i="11"/>
  <c r="A11" i="11"/>
  <c r="A10" i="11"/>
  <c r="B25" i="5"/>
  <c r="I35" i="15"/>
  <c r="I37" i="15" s="1"/>
  <c r="I29" i="15"/>
  <c r="I31" i="15" s="1"/>
  <c r="I23" i="15"/>
  <c r="I25" i="15" s="1"/>
  <c r="I17" i="15"/>
  <c r="I19" i="15" s="1"/>
  <c r="I218" i="26"/>
  <c r="I185" i="26"/>
  <c r="I152" i="26"/>
  <c r="I119" i="26"/>
  <c r="I86" i="26"/>
  <c r="I40" i="26"/>
  <c r="I17" i="26"/>
  <c r="F5" i="26"/>
  <c r="F97" i="26" s="1"/>
  <c r="H5" i="26"/>
  <c r="H130" i="26" s="1"/>
  <c r="E9" i="25"/>
  <c r="E11" i="25"/>
  <c r="S64" i="17"/>
  <c r="J39" i="20" s="1"/>
  <c r="E39" i="20" s="1"/>
  <c r="H3" i="26"/>
  <c r="H49" i="26" s="1"/>
  <c r="E7" i="25"/>
  <c r="H11" i="15"/>
  <c r="D11" i="15"/>
  <c r="H9" i="15"/>
  <c r="D9" i="15"/>
  <c r="F36" i="5"/>
  <c r="D48" i="23"/>
  <c r="G48" i="23"/>
  <c r="H13" i="15"/>
  <c r="D13" i="15"/>
  <c r="H7" i="15"/>
  <c r="H7" i="22"/>
  <c r="K7" i="23"/>
  <c r="K7" i="17"/>
  <c r="D7" i="15"/>
  <c r="D7" i="22"/>
  <c r="E7" i="17"/>
  <c r="I3" i="15"/>
  <c r="I3" i="22"/>
  <c r="K11" i="25"/>
  <c r="K9" i="25"/>
  <c r="K7" i="25"/>
  <c r="N3" i="25"/>
  <c r="N3" i="17"/>
  <c r="N48" i="17"/>
  <c r="N17" i="17"/>
  <c r="H26" i="5"/>
  <c r="H8" i="5"/>
  <c r="H163" i="26" l="1"/>
  <c r="F130" i="26"/>
  <c r="H51" i="26"/>
  <c r="H97" i="26"/>
  <c r="H74" i="26"/>
  <c r="H72" i="26"/>
  <c r="F28" i="26"/>
  <c r="F74" i="26"/>
  <c r="F163" i="26"/>
  <c r="C3" i="26"/>
  <c r="C49" i="26"/>
  <c r="D5" i="22"/>
  <c r="D5" i="15"/>
  <c r="H95" i="26"/>
  <c r="C95" i="26"/>
  <c r="C161" i="26"/>
  <c r="C194" i="26"/>
  <c r="C72" i="26"/>
  <c r="H196" i="26"/>
  <c r="H28" i="26"/>
  <c r="C26" i="26"/>
  <c r="C128" i="26"/>
  <c r="E5" i="23"/>
  <c r="E5" i="25"/>
  <c r="I39" i="15"/>
  <c r="F196" i="26"/>
  <c r="H128" i="26"/>
  <c r="H26" i="26"/>
  <c r="H161" i="26"/>
  <c r="H194" i="26"/>
  <c r="F51" i="26"/>
</calcChain>
</file>

<file path=xl/sharedStrings.xml><?xml version="1.0" encoding="utf-8"?>
<sst xmlns="http://schemas.openxmlformats.org/spreadsheetml/2006/main" count="730" uniqueCount="253">
  <si>
    <t>Individuelle Praktische Arbeit (IPA)</t>
  </si>
  <si>
    <t>Zusammenstellung der Formulare</t>
  </si>
  <si>
    <t>zu den Ausführungsbestimmungen vom 29.06.2015 und zum Leitfaden vom 29.09.2017</t>
  </si>
  <si>
    <t>für</t>
  </si>
  <si>
    <t>Fachfrau/Fachmann öffentlicher Verkehr EFZ</t>
  </si>
  <si>
    <t>Agente/agent de transports publics CFC</t>
  </si>
  <si>
    <t>Agente dei trasporti pubblici AFC</t>
  </si>
  <si>
    <t>Berufsnummer 74114</t>
  </si>
  <si>
    <t xml:space="preserve"> Prüfungs-Ident.:</t>
  </si>
  <si>
    <t xml:space="preserve"> KandidatIn</t>
  </si>
  <si>
    <t xml:space="preserve"> Vorname</t>
  </si>
  <si>
    <t xml:space="preserve"> Name</t>
  </si>
  <si>
    <t xml:space="preserve"> Email</t>
  </si>
  <si>
    <t>Datum</t>
  </si>
  <si>
    <t>Version</t>
  </si>
  <si>
    <t>Verfasser</t>
  </si>
  <si>
    <t>Status</t>
  </si>
  <si>
    <t>Änderungsnachweis:</t>
  </si>
  <si>
    <t>Version:</t>
  </si>
  <si>
    <t>Änderung:</t>
  </si>
  <si>
    <t>Freigabe:</t>
  </si>
  <si>
    <t>Datum:</t>
  </si>
  <si>
    <t>V1</t>
  </si>
  <si>
    <t>B&amp;Q</t>
  </si>
  <si>
    <t>V1.01</t>
  </si>
  <si>
    <t>PL, C-PEX</t>
  </si>
  <si>
    <t>Überarbeitung nach 1. QV</t>
  </si>
  <si>
    <t>C-PEX</t>
  </si>
  <si>
    <t xml:space="preserve"> Beruf, Schwerpunkt</t>
  </si>
  <si>
    <t>Fachmann/Fachfrau öffentlicher Verkehr EFZ</t>
  </si>
  <si>
    <t>Titel der IPA</t>
  </si>
  <si>
    <t>KandidatIn</t>
  </si>
  <si>
    <t>Ausbildungsbetrieb</t>
  </si>
  <si>
    <t xml:space="preserve"> Adresse</t>
  </si>
  <si>
    <t xml:space="preserve"> PLZ, Ort</t>
  </si>
  <si>
    <t>vFK</t>
  </si>
  <si>
    <t xml:space="preserve"> Tel.</t>
  </si>
  <si>
    <t xml:space="preserve"> Mobile</t>
  </si>
  <si>
    <t>PEX 1</t>
  </si>
  <si>
    <t>PEX 2</t>
  </si>
  <si>
    <t xml:space="preserve"> Durchführung</t>
  </si>
  <si>
    <t xml:space="preserve"> Starttermin</t>
  </si>
  <si>
    <t xml:space="preserve"> Endtermin </t>
  </si>
  <si>
    <t xml:space="preserve"> Dauer [hh.mm]</t>
  </si>
  <si>
    <r>
      <t xml:space="preserve"> davon Ausführung </t>
    </r>
    <r>
      <rPr>
        <sz val="6"/>
        <color theme="1"/>
        <rFont val="Calibri"/>
        <family val="2"/>
        <scheme val="minor"/>
      </rPr>
      <t>gem. Aufgabenstellung, Pos.5</t>
    </r>
  </si>
  <si>
    <t>davon Dokumentation</t>
  </si>
  <si>
    <t>Präsentation und Fachgespräch</t>
  </si>
  <si>
    <t xml:space="preserve"> Datum</t>
  </si>
  <si>
    <t>Unterschrift</t>
  </si>
  <si>
    <t xml:space="preserve"> vFK</t>
  </si>
  <si>
    <t xml:space="preserve"> Leitfaden gelesen und Aufgabenstellung definiert</t>
  </si>
  <si>
    <t xml:space="preserve"> PEX 1</t>
  </si>
  <si>
    <t xml:space="preserve"> Aufgabenstellung freigegeben</t>
  </si>
  <si>
    <t xml:space="preserve"> Aufgabenstellung genehmigt zurückerhalten und bereinigt</t>
  </si>
  <si>
    <t xml:space="preserve"> Titel der IPA</t>
  </si>
  <si>
    <t xml:space="preserve"> 1. Beschreibung der Aufgabe</t>
  </si>
  <si>
    <t xml:space="preserve"> 2. Spezielle Anforderungen</t>
  </si>
  <si>
    <t xml:space="preserve"> 3. Explizit erwartete Resultate (nicht abschliessend)</t>
  </si>
  <si>
    <t xml:space="preserve"> 4. Grober SOLL-Terminplan</t>
  </si>
  <si>
    <t xml:space="preserve"> z.B. Vorbereitung, Planung, Kontrolle, Begleitung, Abschlussarbeiten</t>
  </si>
  <si>
    <t xml:space="preserve"> Stichwortartige Beschreibung</t>
  </si>
  <si>
    <t>5. Handlungskompetenzen Vorgabezeiten</t>
  </si>
  <si>
    <r>
      <t xml:space="preserve">Die Handlungskompetenzliste enthält die neun wichtigsten Handlungskompetenzen (HK) oder besonders wichtige Zielkompetenzen (ZK), welche explizit bewertet werden.
</t>
    </r>
    <r>
      <rPr>
        <sz val="10"/>
        <color theme="1"/>
        <rFont val="Calibri"/>
        <family val="2"/>
        <scheme val="minor"/>
      </rPr>
      <t>Die Vorgabezeiten können summarisch über mehrere Handlungskompetenzen oder Zielkompetenzen zusammengefasst werden, wo dies nicht genauer vorausgesagt werden kann (Teilaufgaben, welche situativ eintreten). Die Summe der Vorgabezeiten ergibt die Dauer der praktischen Arbeit.</t>
    </r>
  </si>
  <si>
    <t xml:space="preserve"> Handlungskompetenz
 gemäss Bildungsplan</t>
  </si>
  <si>
    <t xml:space="preserve"> Beschreibung</t>
  </si>
  <si>
    <t xml:space="preserve"> Dauer </t>
  </si>
  <si>
    <t>HK</t>
  </si>
  <si>
    <t>Zeitformat: hh:mm</t>
  </si>
  <si>
    <t xml:space="preserve">  Der Auftrag wurde zielorientiert ausgeführt, das Ergebnis der Arbeit entspricht dem Auftrag</t>
  </si>
  <si>
    <t xml:space="preserve">  Korrekter Umgang mit Kunden und/oder Partnern und angepasste Kommunikation</t>
  </si>
  <si>
    <t xml:space="preserve">  Einhaltung der Normen, Reglemente und Sicherheitsanweisungen</t>
  </si>
  <si>
    <t xml:space="preserve">  Zeitmanagement, die zur Verfügung stehende Zeit wurde optimal geplant, eingeteilt und eingesetzt</t>
  </si>
  <si>
    <t xml:space="preserve">keine Zeitangabe </t>
  </si>
  <si>
    <t xml:space="preserve"> Titel der Aufgabenstellung</t>
  </si>
  <si>
    <t xml:space="preserve"> PEX 2</t>
  </si>
  <si>
    <t xml:space="preserve"> Kriterien </t>
  </si>
  <si>
    <t xml:space="preserve"> Erfüllt </t>
  </si>
  <si>
    <t>Bemerkungen/Begründungen</t>
  </si>
  <si>
    <r>
      <t xml:space="preserve"> </t>
    </r>
    <r>
      <rPr>
        <sz val="10"/>
        <color theme="1"/>
        <rFont val="Calibri"/>
        <family val="2"/>
        <scheme val="minor"/>
      </rPr>
      <t>Ist die Aufgabenstellung formell vollständig? (Ausführ-
 ungsdauer, Arbeit nach HK gegliedert, Vorgabezeiten?)</t>
    </r>
  </si>
  <si>
    <r>
      <t xml:space="preserve"> </t>
    </r>
    <r>
      <rPr>
        <sz val="10"/>
        <color theme="1"/>
        <rFont val="Calibri"/>
        <family val="2"/>
        <scheme val="minor"/>
      </rPr>
      <t>Handelt es sich um eine Einzelarbeit und kann der Auf-
 trag weitgehend selbstständig ausgeführt werden?</t>
    </r>
  </si>
  <si>
    <r>
      <t xml:space="preserve"> </t>
    </r>
    <r>
      <rPr>
        <sz val="10"/>
        <color theme="1"/>
        <rFont val="Calibri"/>
        <family val="2"/>
        <scheme val="minor"/>
      </rPr>
      <t xml:space="preserve">Entspricht der Auftrag dem Aufgabengebiet des
 Lehrbetriebs? </t>
    </r>
  </si>
  <si>
    <t xml:space="preserve"> Umfasst die Aufgabenstellung möglichst viele Hand-
 lungskompetenzbereiche?</t>
  </si>
  <si>
    <t xml:space="preserve"> Kann die Aufgabe mit gängigen Mitteln und Methoden
 gelöst werden, welche die lernende Person im Verlauf der
 Bildung in beruflicher Praxis kennengelernt hat?</t>
  </si>
  <si>
    <t xml:space="preserve"> Ist der Auftrag klar und eindeutig beschrieben? Sind die
 Zielsetzung und die erwarteten Resultate ein-
 deutig beschrieben und überprüfbar?</t>
  </si>
  <si>
    <r>
      <t xml:space="preserve"> </t>
    </r>
    <r>
      <rPr>
        <sz val="10"/>
        <color theme="1"/>
        <rFont val="Calibri"/>
        <family val="2"/>
        <scheme val="minor"/>
      </rPr>
      <t>Sind die von der Kandidatin oder dem Kandidaten auszu-
 führenden Teilarbeiten und deren erwarteten Teilresultate
 eindeutig beschrieben und überprüfbar?</t>
    </r>
  </si>
  <si>
    <r>
      <t xml:space="preserve"> </t>
    </r>
    <r>
      <rPr>
        <sz val="10"/>
        <color theme="1"/>
        <rFont val="Calibri"/>
        <family val="2"/>
        <scheme val="minor"/>
      </rPr>
      <t>Sind die zu prüfenden Handlungskompetenzen messbar
 oder beobachtbar?</t>
    </r>
  </si>
  <si>
    <t xml:space="preserve"> Kann die Gesamtdauer und die Dauer der einzelnen
 Positionen HK und Dokumention nachvollzogen werden</t>
  </si>
  <si>
    <r>
      <t xml:space="preserve"> </t>
    </r>
    <r>
      <rPr>
        <sz val="10"/>
        <color theme="1"/>
        <rFont val="Calibri"/>
        <family val="2"/>
        <scheme val="minor"/>
      </rPr>
      <t>Weitere:</t>
    </r>
  </si>
  <si>
    <t xml:space="preserve"> Die Aufgabenstellung wird freigegeben unter der Bedingung, dass die Beanstandungen/Forderungen
 der PEX bis spätestens beim Start der IPA bereinigt sind. </t>
  </si>
  <si>
    <t xml:space="preserve"> Die Aufgabenstellung muss angepasst und erneut eingereicht werden.</t>
  </si>
  <si>
    <t xml:space="preserve">Geforderter Nachbearbeitung der Aufgabenstellung, Begründung durch PEX: </t>
  </si>
  <si>
    <t>Tag</t>
  </si>
  <si>
    <t xml:space="preserve">                 Name</t>
  </si>
  <si>
    <t>Gesundheitsfrage: Die/der KandidatIn fühlt sich in der Lage, die Prüfungspositionen abzulegen:</t>
  </si>
  <si>
    <t>Nr.</t>
  </si>
  <si>
    <t xml:space="preserve">  Arbeitsschritt (Stichworte)</t>
  </si>
  <si>
    <t xml:space="preserve">  Vorkommnisse, Begründungen, Bemerkungen,
  Hilfestellungen, Unterbrüche etc.</t>
  </si>
  <si>
    <t>eff. Stunden
[hh:mm]</t>
  </si>
  <si>
    <t>Tagestotal</t>
  </si>
  <si>
    <t xml:space="preserve">                                   Datum:</t>
  </si>
  <si>
    <t xml:space="preserve">                         Unterschrift:</t>
  </si>
  <si>
    <t xml:space="preserve">  Ich bestätige, dass obige Angaben wahrheitsgemäss erfasst sind und Abweichungen zur Sollplanung festgehalten sind.</t>
  </si>
  <si>
    <t xml:space="preserve">  vFK</t>
  </si>
  <si>
    <t xml:space="preserve">Visum: </t>
  </si>
  <si>
    <t xml:space="preserve">                          Abweichung:</t>
  </si>
  <si>
    <t xml:space="preserve"> Titel der Aufgabe</t>
  </si>
  <si>
    <t xml:space="preserve"> 2. Korrekter Umgang mit Kunden und/oder Partnern und angepasste Kommunikation</t>
  </si>
  <si>
    <t xml:space="preserve"> 3. Einhaltung der Normen, Reglemente und Sicherheitsanweisungen</t>
  </si>
  <si>
    <t xml:space="preserve"> 4. Arbeitsmethodik, systematische Arbeitsweise, Priorisierung und Enscheide</t>
  </si>
  <si>
    <t xml:space="preserve"> 5. Zeitmanagement, die zur Verfügung stehende Zeit wurde optimal geplant, eingeteilt und eingesetzt</t>
  </si>
  <si>
    <t xml:space="preserve"> 7. Sonstige Beobachtungen</t>
  </si>
  <si>
    <t xml:space="preserve">          Prüfungs-Ident.:</t>
  </si>
  <si>
    <t>Titel der Aufgabe</t>
  </si>
  <si>
    <t>Besuch</t>
  </si>
  <si>
    <t xml:space="preserve"> a. Checkpunkte mit Kandidat/in</t>
  </si>
  <si>
    <t>Arbeitsjournal qualitativ gut geführt und up-to-date?</t>
  </si>
  <si>
    <t>Kann die vorgegebene Zeit eingehalten werden?</t>
  </si>
  <si>
    <t>Arbeitet der/die KandidatIn selbstständig?</t>
  </si>
  <si>
    <t>Ist eine angepasste, strukturierte Arbeitsweise erkennbar ?</t>
  </si>
  <si>
    <t>Arbeitssicherheit und Sicherheit gewährleistet?</t>
  </si>
  <si>
    <t>weitere:</t>
  </si>
  <si>
    <t xml:space="preserve"> b. Checkpunkte mit vorgesetzter Fachkraft</t>
  </si>
  <si>
    <t xml:space="preserve"> c. Zusätzliche Gesprächsnotizen mit der Kandidatin oder dem Kandidaten</t>
  </si>
  <si>
    <t xml:space="preserve"> d. Zusätzliche Gesprächsnotizen mit der vorgesetzten Fachkraft</t>
  </si>
  <si>
    <t xml:space="preserve"> e. Weitere Beobachtungen</t>
  </si>
  <si>
    <t xml:space="preserve"> PEX</t>
  </si>
  <si>
    <t xml:space="preserve">             Prüfungs-Ident.:</t>
  </si>
  <si>
    <t xml:space="preserve"> Position</t>
  </si>
  <si>
    <t xml:space="preserve"> Bewertungskriterien</t>
  </si>
  <si>
    <t>Gewichtung / Punkte</t>
  </si>
  <si>
    <t xml:space="preserve"> Punkte</t>
  </si>
  <si>
    <t xml:space="preserve"> Begründung / Erklärung</t>
  </si>
  <si>
    <t xml:space="preserve">  Mögliche Gesamtpunktzahl: 45</t>
  </si>
  <si>
    <t xml:space="preserve"> 1.1 Fachthemen, Handlungskompetenzen          </t>
  </si>
  <si>
    <t xml:space="preserve"> Fachliche Richtigkeit der geprüften HK gemäss Aufgabenstellung IPA.   </t>
  </si>
  <si>
    <t>Betriebsspezifische Kriterien (sind zu formulieren)</t>
  </si>
  <si>
    <t>0-3</t>
  </si>
  <si>
    <t xml:space="preserve"> Unterschrift</t>
  </si>
  <si>
    <r>
      <rPr>
        <b/>
        <sz val="10"/>
        <color theme="1"/>
        <rFont val="Calibri"/>
        <family val="2"/>
        <scheme val="minor"/>
      </rPr>
      <t>Ausführung</t>
    </r>
    <r>
      <rPr>
        <sz val="10"/>
        <color theme="1"/>
        <rFont val="Calibri"/>
        <family val="2"/>
        <scheme val="minor"/>
      </rPr>
      <t xml:space="preserve">
Der Auftrag wurde zielorientiert ausgeführt, das Ergebnis der Arbeit entspricht dem Auftrag.</t>
    </r>
  </si>
  <si>
    <r>
      <rPr>
        <b/>
        <sz val="10"/>
        <color theme="1"/>
        <rFont val="Calibri"/>
        <family val="2"/>
        <scheme val="minor"/>
      </rPr>
      <t>Umgang und Kommunikation</t>
    </r>
    <r>
      <rPr>
        <sz val="10"/>
        <color theme="1"/>
        <rFont val="Calibri"/>
        <family val="2"/>
        <scheme val="minor"/>
      </rPr>
      <t xml:space="preserve">
Korrekter Umgang mit Kunden und/oder Partnern und angepasste Kommunikation.</t>
    </r>
  </si>
  <si>
    <r>
      <rPr>
        <b/>
        <sz val="10"/>
        <color theme="1"/>
        <rFont val="Calibri"/>
        <family val="2"/>
        <scheme val="minor"/>
      </rPr>
      <t>Konformität und Sicherheit</t>
    </r>
    <r>
      <rPr>
        <sz val="10"/>
        <color theme="1"/>
        <rFont val="Calibri"/>
        <family val="2"/>
        <scheme val="minor"/>
      </rPr>
      <t xml:space="preserve">
Einhaltung der Normen, Reglemente und Sicherheitsanweisungen.</t>
    </r>
  </si>
  <si>
    <r>
      <rPr>
        <b/>
        <sz val="10"/>
        <color theme="1"/>
        <rFont val="Calibri"/>
        <family val="2"/>
        <scheme val="minor"/>
      </rPr>
      <t>Arbeitsmethodik</t>
    </r>
    <r>
      <rPr>
        <sz val="10"/>
        <color theme="1"/>
        <rFont val="Calibri"/>
        <family val="2"/>
        <scheme val="minor"/>
      </rPr>
      <t xml:space="preserve">
Systematische Arbeitsweise, priorisiert richtig und entscheidet.               </t>
    </r>
  </si>
  <si>
    <r>
      <rPr>
        <b/>
        <sz val="10"/>
        <color theme="1"/>
        <rFont val="Calibri"/>
        <family val="2"/>
        <scheme val="minor"/>
      </rPr>
      <t>Zeitmanagement</t>
    </r>
    <r>
      <rPr>
        <sz val="10"/>
        <color theme="1"/>
        <rFont val="Calibri"/>
        <family val="2"/>
        <scheme val="minor"/>
      </rPr>
      <t xml:space="preserve">
Die zur Verfügung stehende Zeit wurde optimal geplant, eingeteilt und eingesetzt.</t>
    </r>
  </si>
  <si>
    <t xml:space="preserve"> 2. Dokumentation</t>
  </si>
  <si>
    <t xml:space="preserve">  Mögliche Gesamtpunktzahl: 22</t>
  </si>
  <si>
    <r>
      <rPr>
        <b/>
        <sz val="10"/>
        <color theme="1"/>
        <rFont val="Calibri"/>
        <family val="2"/>
        <scheme val="minor"/>
      </rPr>
      <t>Vollständigkeit</t>
    </r>
    <r>
      <rPr>
        <sz val="10"/>
        <color theme="1"/>
        <rFont val="Calibri"/>
        <family val="2"/>
        <scheme val="minor"/>
      </rPr>
      <t xml:space="preserve">
Gemäss Leitfaden Punkt 6.5</t>
    </r>
  </si>
  <si>
    <t>0-1</t>
  </si>
  <si>
    <r>
      <rPr>
        <b/>
        <sz val="10"/>
        <color theme="1"/>
        <rFont val="Calibri"/>
        <family val="2"/>
        <scheme val="minor"/>
      </rPr>
      <t>Gliederung</t>
    </r>
    <r>
      <rPr>
        <sz val="10"/>
        <color theme="1"/>
        <rFont val="Calibri"/>
        <family val="2"/>
        <scheme val="minor"/>
      </rPr>
      <t xml:space="preserve">
Einleitung, Hauptteil, Abschluss. Gliederung und Übersichtlichkeit.</t>
    </r>
  </si>
  <si>
    <r>
      <rPr>
        <b/>
        <sz val="10"/>
        <color theme="1"/>
        <rFont val="Calibri"/>
        <family val="2"/>
        <scheme val="minor"/>
      </rPr>
      <t>Aufmachung</t>
    </r>
    <r>
      <rPr>
        <sz val="10"/>
        <color theme="1"/>
        <rFont val="Calibri"/>
        <family val="2"/>
        <scheme val="minor"/>
      </rPr>
      <t xml:space="preserve">
Formal korrekte, sorgfältige, ansprechende und sinnvolle Aufmachung. Quellenangabe wo nötig.</t>
    </r>
  </si>
  <si>
    <r>
      <rPr>
        <b/>
        <sz val="10"/>
        <color theme="1"/>
        <rFont val="Calibri"/>
        <family val="2"/>
        <scheme val="minor"/>
      </rPr>
      <t>Gestaltung</t>
    </r>
    <r>
      <rPr>
        <sz val="10"/>
        <color theme="1"/>
        <rFont val="Calibri"/>
        <family val="2"/>
        <scheme val="minor"/>
      </rPr>
      <t xml:space="preserve">
Übersichtliche Gestaltung der Texte, Tabellen, Grafiken</t>
    </r>
  </si>
  <si>
    <r>
      <rPr>
        <b/>
        <sz val="10"/>
        <color theme="1"/>
        <rFont val="Calibri"/>
        <family val="2"/>
        <scheme val="minor"/>
      </rPr>
      <t>Prozessbeschrieb</t>
    </r>
    <r>
      <rPr>
        <sz val="10"/>
        <color theme="1"/>
        <rFont val="Calibri"/>
        <family val="2"/>
        <scheme val="minor"/>
      </rPr>
      <t xml:space="preserve"> 
Ist ersichtlich und klar </t>
    </r>
    <r>
      <rPr>
        <sz val="10"/>
        <color theme="0"/>
        <rFont val="Calibri"/>
        <family val="2"/>
        <scheme val="minor"/>
      </rPr>
      <t>.</t>
    </r>
    <r>
      <rPr>
        <sz val="10"/>
        <color theme="1"/>
        <rFont val="Calibri"/>
        <family val="2"/>
        <scheme val="minor"/>
      </rPr>
      <t xml:space="preserve">gegliedert in Planung, Vorbereitung, </t>
    </r>
    <r>
      <rPr>
        <sz val="10"/>
        <color theme="0"/>
        <rFont val="Calibri"/>
        <family val="2"/>
        <scheme val="minor"/>
      </rPr>
      <t>.</t>
    </r>
    <r>
      <rPr>
        <sz val="10"/>
        <color theme="1"/>
        <rFont val="Calibri"/>
        <family val="2"/>
        <scheme val="minor"/>
      </rPr>
      <t>Auftragserfüllung.</t>
    </r>
  </si>
  <si>
    <r>
      <rPr>
        <b/>
        <sz val="10"/>
        <color theme="1"/>
        <rFont val="Calibri"/>
        <family val="2"/>
        <scheme val="minor"/>
      </rPr>
      <t>Handlungskompetenzen</t>
    </r>
    <r>
      <rPr>
        <sz val="10"/>
        <color theme="1"/>
        <rFont val="Calibri"/>
        <family val="2"/>
        <scheme val="minor"/>
      </rPr>
      <t xml:space="preserve"> 
Der Bezug auf die Handlungskompetenzen wird aufgezeigt und</t>
    </r>
    <r>
      <rPr>
        <sz val="10"/>
        <color theme="0"/>
        <rFont val="Calibri"/>
        <family val="2"/>
        <scheme val="minor"/>
      </rPr>
      <t>.</t>
    </r>
    <r>
      <rPr>
        <sz val="10"/>
        <color theme="1"/>
        <rFont val="Calibri"/>
        <family val="2"/>
        <scheme val="minor"/>
      </rPr>
      <t>beschrieben.</t>
    </r>
  </si>
  <si>
    <r>
      <rPr>
        <b/>
        <sz val="10"/>
        <color theme="1"/>
        <rFont val="Calibri"/>
        <family val="2"/>
        <scheme val="minor"/>
      </rPr>
      <t>Sicherheits- und Risikobetrachtungen</t>
    </r>
    <r>
      <rPr>
        <sz val="10"/>
        <color theme="1"/>
        <rFont val="Calibri"/>
        <family val="2"/>
        <scheme val="minor"/>
      </rPr>
      <t xml:space="preserve">      
Referenz auf die angewendeten Vorschriften, Normen etc. Erwähnen möglicher Ausführungsrisiken. </t>
    </r>
  </si>
  <si>
    <r>
      <t xml:space="preserve">Orthografie und Grammatik
</t>
    </r>
    <r>
      <rPr>
        <sz val="10"/>
        <color theme="1"/>
        <rFont val="Calibri"/>
        <family val="2"/>
        <scheme val="minor"/>
      </rPr>
      <t xml:space="preserve">Richtige und sorgfältige Anwendung der Sprache </t>
    </r>
  </si>
  <si>
    <r>
      <rPr>
        <b/>
        <sz val="10"/>
        <color theme="1"/>
        <rFont val="Calibri"/>
        <family val="2"/>
        <scheme val="minor"/>
      </rPr>
      <t>Fachausdrücke</t>
    </r>
    <r>
      <rPr>
        <sz val="10"/>
        <color theme="1"/>
        <rFont val="Calibri"/>
        <family val="2"/>
        <scheme val="minor"/>
      </rPr>
      <t xml:space="preserve"> 
Korrekte und massvolle Anwendung</t>
    </r>
  </si>
  <si>
    <t xml:space="preserve">       Gesundheitsfrage: Die/der KandidatIn fühlt sich in der Lage, die Prüfungspositionen abzulegen:</t>
  </si>
  <si>
    <t xml:space="preserve"> Start Präsentation</t>
  </si>
  <si>
    <t xml:space="preserve"> Ende Präsentation </t>
  </si>
  <si>
    <t xml:space="preserve"> Dauer</t>
  </si>
  <si>
    <t xml:space="preserve"> Waren weitere Personen anwesend? </t>
  </si>
  <si>
    <t xml:space="preserve"> Namen</t>
  </si>
  <si>
    <t>Punkte</t>
  </si>
  <si>
    <t xml:space="preserve"> 3. Präsentation</t>
  </si>
  <si>
    <t xml:space="preserve">  Mögliche Gesamtpunktzahl: 15</t>
  </si>
  <si>
    <t>Fachkompetente Darstellung der Aufgabenstellung</t>
  </si>
  <si>
    <t>Die Präsentation wiederspiegelt die Aufgabenstellung und die geprüften Handlungskompetenzen</t>
  </si>
  <si>
    <r>
      <t xml:space="preserve">Sinnvoller Aufbau der Präsentation
</t>
    </r>
    <r>
      <rPr>
        <sz val="10"/>
        <color theme="1"/>
        <rFont val="Calibri"/>
        <family val="2"/>
        <scheme val="minor"/>
      </rPr>
      <t>(Einleitung, Hauptteil, Schluss)</t>
    </r>
  </si>
  <si>
    <t>Sinnvoller und ansprechender Einsatz der Präsentationsmittel</t>
  </si>
  <si>
    <t>Einhalten des Zeitrahmens von 15 +/- 5 Minuten</t>
  </si>
  <si>
    <t>Freies, flüssiges und verständliches Sprechen</t>
  </si>
  <si>
    <t>Reflexion der Aufgabenstellung</t>
  </si>
  <si>
    <r>
      <t xml:space="preserve">Start Fachgespräch          </t>
    </r>
    <r>
      <rPr>
        <sz val="10"/>
        <color theme="0"/>
        <rFont val="Calibri"/>
        <family val="2"/>
        <scheme val="minor"/>
      </rPr>
      <t xml:space="preserve"> ::::</t>
    </r>
  </si>
  <si>
    <t xml:space="preserve"> Ende Fachgespräch </t>
  </si>
  <si>
    <t xml:space="preserve"> 4. Fachgespräch</t>
  </si>
  <si>
    <t xml:space="preserve">  Mögliche Gesamtpunkzahl: 16</t>
  </si>
  <si>
    <t>Thema / Fragen</t>
  </si>
  <si>
    <t xml:space="preserve"> Antworten</t>
  </si>
  <si>
    <t xml:space="preserve"> Bemerkungen</t>
  </si>
  <si>
    <t xml:space="preserve"> Muster-
 antworten</t>
  </si>
  <si>
    <t xml:space="preserve"> Maximal Punkte</t>
  </si>
  <si>
    <t>Antworten</t>
  </si>
  <si>
    <t xml:space="preserve">  Spontane
  oder
  Folgefrage</t>
  </si>
  <si>
    <t xml:space="preserve"> Antwort</t>
  </si>
  <si>
    <t xml:space="preserve"> Muster-
 antwort</t>
  </si>
  <si>
    <t xml:space="preserve"> 1.  Ausführung der Arbeit (Arbeitsprozess)</t>
  </si>
  <si>
    <t xml:space="preserve"> Maximal Punkte :       </t>
  </si>
  <si>
    <r>
      <t xml:space="preserve">Note pro Position </t>
    </r>
    <r>
      <rPr>
        <vertAlign val="superscript"/>
        <sz val="10"/>
        <color theme="1"/>
        <rFont val="Calibri"/>
        <family val="2"/>
        <scheme val="minor"/>
      </rPr>
      <t>1)</t>
    </r>
    <r>
      <rPr>
        <sz val="10"/>
        <color theme="1"/>
        <rFont val="Calibri"/>
        <family val="2"/>
        <scheme val="minor"/>
      </rPr>
      <t xml:space="preserve"> : </t>
    </r>
  </si>
  <si>
    <t xml:space="preserve"> Total Punkte :       </t>
  </si>
  <si>
    <t>Gewichtung 50%:</t>
  </si>
  <si>
    <t>Gewichtung 20%:</t>
  </si>
  <si>
    <t>Gewichtung 15%:</t>
  </si>
  <si>
    <t>Note IPA</t>
  </si>
  <si>
    <r>
      <rPr>
        <vertAlign val="superscript"/>
        <sz val="10"/>
        <color theme="1"/>
        <rFont val="Calibri"/>
        <family val="2"/>
        <scheme val="minor"/>
      </rPr>
      <t>1)</t>
    </r>
    <r>
      <rPr>
        <sz val="10"/>
        <color theme="1"/>
        <rFont val="Calibri"/>
        <family val="2"/>
        <scheme val="minor"/>
      </rPr>
      <t xml:space="preserve"> Gemäss Umrechnungstabelle im Leitfaden</t>
    </r>
  </si>
  <si>
    <t>V2</t>
  </si>
  <si>
    <t>0-16</t>
  </si>
  <si>
    <r>
      <t>ý</t>
    </r>
    <r>
      <rPr>
        <sz val="11"/>
        <color theme="1"/>
        <rFont val="Arial"/>
        <family val="2"/>
      </rPr>
      <t xml:space="preserve"> Freigegeben/Definitiv</t>
    </r>
  </si>
  <si>
    <r>
      <rPr>
        <sz val="12"/>
        <color theme="1"/>
        <rFont val="Calibri"/>
        <family val="2"/>
      </rPr>
      <t>□</t>
    </r>
    <r>
      <rPr>
        <sz val="11"/>
        <color theme="1"/>
        <rFont val="Arial"/>
        <family val="2"/>
      </rPr>
      <t xml:space="preserve"> in Arbeit</t>
    </r>
  </si>
  <si>
    <t>Anzahl Fragen</t>
  </si>
  <si>
    <t>Punkte für Bewertung</t>
  </si>
  <si>
    <t>Bewertungsformel für Umrechnung mögliche und erreichte Punkte aus Anzahl Fragen, sowie Umrechnung in max. Punktzahl</t>
  </si>
  <si>
    <t>Summe der erreichte Punkte, dividiert durch max. erreichbare Punkte, mal 16 (kaufmännisch gerundet auf ganze Punkte)</t>
  </si>
  <si>
    <r>
      <t>Präzise und korrekte Beantwortung der Fragen, aufzeigen von fachlichem Hintergrundwissen, Begründen der</t>
    </r>
    <r>
      <rPr>
        <sz val="12"/>
        <color theme="0"/>
        <rFont val="Calibri"/>
        <family val="2"/>
        <scheme val="minor"/>
      </rPr>
      <t>.</t>
    </r>
    <r>
      <rPr>
        <sz val="12"/>
        <rFont val="Calibri"/>
        <family val="2"/>
        <scheme val="minor"/>
      </rPr>
      <t>Vorgehensweise im Projekt</t>
    </r>
  </si>
  <si>
    <t>- Formular Beobachtungen durch vFK IPA 2018: Ergänzung "Datum/Zeit/Handlungskompetenz" in Eingabefelder
- Prüfungsprotokoll Ausführung und Dokumentation, 2. Dokumentation, Vollständigkeit: "Gemäss Leitfaden"</t>
  </si>
  <si>
    <t>V3</t>
  </si>
  <si>
    <t>Überarbeitung nach 2. QV</t>
  </si>
  <si>
    <t xml:space="preserve"> Formular Auftrag</t>
  </si>
  <si>
    <t xml:space="preserve"> Formular Aufgabenstellung</t>
  </si>
  <si>
    <t xml:space="preserve"> Formular Beurteilung der Aufgabestellung</t>
  </si>
  <si>
    <t>Formular Arbeitsjournal</t>
  </si>
  <si>
    <t xml:space="preserve"> Formular Beobachtungen durch vFK</t>
  </si>
  <si>
    <t xml:space="preserve"> Formular Beobachtungen Betriebsbesuch PEX</t>
  </si>
  <si>
    <t xml:space="preserve"> Prüfungsprotokoll Ausführung und Dokumentation</t>
  </si>
  <si>
    <t xml:space="preserve"> Prüfungsprotokoll Präsentation und Fachgespräch</t>
  </si>
  <si>
    <t xml:space="preserve"> Übersicht Prüfungsprotokoll</t>
  </si>
  <si>
    <t>Kandidat</t>
  </si>
  <si>
    <t xml:space="preserve"> Kurs vFK besucht? Kursdatum einfügen</t>
  </si>
  <si>
    <t xml:space="preserve"> Aufgabenstellung und Bewertungskriterien verstanden</t>
  </si>
  <si>
    <t>Korrigierte Aufgabenstellung und Bewertungskriterien verstanden</t>
  </si>
  <si>
    <t>Die Beschreibung der Aufgabe beinhaltet einen groben Umriss des Auftrags in Form von Lauftext. Die einzelnen Handlungskompetenzen werden erst im Punkt 5 definiert.</t>
  </si>
  <si>
    <t xml:space="preserve"> Die Aufgabenstellung ist als individuelle praktische Arbeit freigegeben.</t>
  </si>
  <si>
    <t>PEX</t>
  </si>
  <si>
    <t xml:space="preserve">        Datum/Zeit /Handlungskompetenz</t>
  </si>
  <si>
    <t xml:space="preserve">       Datum/Zeit/Handlungskompetenz</t>
  </si>
  <si>
    <t xml:space="preserve">       Datum/Zeit </t>
  </si>
  <si>
    <r>
      <rPr>
        <b/>
        <sz val="10"/>
        <color theme="1"/>
        <rFont val="Calibri"/>
        <family val="2"/>
        <scheme val="minor"/>
      </rPr>
      <t xml:space="preserve">Bilder / Anhänge
</t>
    </r>
    <r>
      <rPr>
        <sz val="10"/>
        <color theme="1"/>
        <rFont val="Calibri"/>
        <family val="2"/>
        <scheme val="minor"/>
      </rPr>
      <t>Pläne, Grafiken, Bilder, Rapporte, Formulare, Protokolle sind lesbar im Text eingefügt oder als Anhang aufgeführt</t>
    </r>
  </si>
  <si>
    <r>
      <t xml:space="preserve">Arbeitsjournal
</t>
    </r>
    <r>
      <rPr>
        <sz val="10"/>
        <color theme="1"/>
        <rFont val="Calibri"/>
        <family val="2"/>
        <scheme val="minor"/>
      </rPr>
      <t>Formal korrekt, leserlich, vollständig und nachvollziehbar. Verweis auf Hilfeleistungen von Dritten etc.</t>
    </r>
  </si>
  <si>
    <t>Prüfungsposition 1.  Ausführung der Arbeit</t>
  </si>
  <si>
    <t xml:space="preserve"> Prüfungsposition 2. Dokumentation</t>
  </si>
  <si>
    <r>
      <t xml:space="preserve">Auftragsbeschreibung
</t>
    </r>
    <r>
      <rPr>
        <sz val="10"/>
        <color theme="1"/>
        <rFont val="Calibri"/>
        <family val="2"/>
        <scheme val="minor"/>
      </rPr>
      <t xml:space="preserve">Ausgangslage und Ziel  </t>
    </r>
    <r>
      <rPr>
        <b/>
        <sz val="10"/>
        <color theme="1"/>
        <rFont val="Calibri"/>
        <family val="2"/>
        <scheme val="minor"/>
      </rPr>
      <t xml:space="preserve">   </t>
    </r>
  </si>
  <si>
    <t>Prüfungsposition 1.2  Berufsübergreifende Fähigkeiten</t>
  </si>
  <si>
    <t xml:space="preserve"> Vorname   </t>
  </si>
  <si>
    <t xml:space="preserve"> Name   </t>
  </si>
  <si>
    <t xml:space="preserve">             Prüfungs-Ident.:   </t>
  </si>
  <si>
    <t xml:space="preserve"> Vorname    </t>
  </si>
  <si>
    <t xml:space="preserve">        Name    </t>
  </si>
  <si>
    <t xml:space="preserve">    Gesundheitsfrage: Die/der KandidatIn fühlt sich in der Lage, die Prüfungspositionen abzulegen:</t>
  </si>
  <si>
    <t>S. Streiff, Y. Nef, M. Wasserfallen, S. Guzzo, K. Steiner, M.Wyss</t>
  </si>
  <si>
    <t xml:space="preserve"> Allgemeine und berufsübergreifende Kompetenzen </t>
  </si>
  <si>
    <t xml:space="preserve">  Arbeitsmethodik, systematische Arbeitsweise, Priorisierung und Entscheide</t>
  </si>
  <si>
    <t xml:space="preserve">  Eigeninitiative, der Auftrag wurde mit Einsatzfreudigkeit und Leistungsbereitschaft durchgeführt</t>
  </si>
  <si>
    <t xml:space="preserve"> 1. Fachthemen, Probleme, Fragestellungen (Seite 1 von 2)</t>
  </si>
  <si>
    <t xml:space="preserve"> 1. Fachthemen, Probleme, Fragestellungen (Seite 2 von 2)</t>
  </si>
  <si>
    <t>V4</t>
  </si>
  <si>
    <t>Anpassung Datum/Jahr</t>
  </si>
  <si>
    <t>V5</t>
  </si>
  <si>
    <t>Überarbeitung Formeln und Datum</t>
  </si>
  <si>
    <t>V6</t>
  </si>
  <si>
    <t>V7</t>
  </si>
  <si>
    <t>V 8.0</t>
  </si>
  <si>
    <t>IPA 2024</t>
  </si>
  <si>
    <t>Nimmt die vFK ihre Rolle wahr?</t>
  </si>
  <si>
    <t xml:space="preserve"> 6. Eigeninitiative, der Auftrag wurde mit Einsatzfreudigkeit und Leistungsbereitschaft durchgeführt</t>
  </si>
  <si>
    <r>
      <rPr>
        <b/>
        <sz val="10"/>
        <color theme="1"/>
        <rFont val="Calibri"/>
        <family val="2"/>
        <scheme val="minor"/>
      </rPr>
      <t>Eigeninitiative</t>
    </r>
    <r>
      <rPr>
        <sz val="10"/>
        <color theme="1"/>
        <rFont val="Calibri"/>
        <family val="2"/>
        <scheme val="minor"/>
      </rPr>
      <t xml:space="preserve">
Der Auftrag wurde mit Einsatzfreudigkeit und Leistungsbereitschaft ausgeführt.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</si>
</sst>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0.0"/>
    <numFmt numFmtId="166" formatCode="[hh]:mm"/>
  </numFmts>
  <fonts count="43">
    <font>
      <sz val="12"/>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2"/>
      <color theme="1"/>
      <name val="Calibri"/>
      <family val="2"/>
      <scheme val="minor"/>
    </font>
    <font>
      <b/>
      <sz val="12"/>
      <color theme="1"/>
      <name val="Calibri"/>
      <family val="2"/>
      <scheme val="minor"/>
    </font>
    <font>
      <sz val="12"/>
      <color theme="0" tint="-0.34998626667073579"/>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3"/>
      <color theme="1"/>
      <name val="Calibri"/>
      <family val="2"/>
      <scheme val="minor"/>
    </font>
    <font>
      <sz val="10"/>
      <color theme="0"/>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sz val="9"/>
      <color theme="1"/>
      <name val="Arial"/>
      <family val="2"/>
    </font>
    <font>
      <sz val="12"/>
      <color rgb="FF000000"/>
      <name val="Calibri"/>
      <family val="2"/>
      <scheme val="minor"/>
    </font>
    <font>
      <sz val="8"/>
      <color theme="1"/>
      <name val="Calibri"/>
      <family val="2"/>
      <scheme val="minor"/>
    </font>
    <font>
      <b/>
      <sz val="13"/>
      <color rgb="FF000000"/>
      <name val="Calibri"/>
      <family val="2"/>
      <scheme val="minor"/>
    </font>
    <font>
      <b/>
      <sz val="11"/>
      <color rgb="FF000000"/>
      <name val="Calibri"/>
      <family val="2"/>
      <scheme val="minor"/>
    </font>
    <font>
      <sz val="10"/>
      <color theme="1"/>
      <name val="Arial"/>
      <family val="2"/>
    </font>
    <font>
      <sz val="12"/>
      <color rgb="FFA6A6A6"/>
      <name val="Calibri"/>
      <family val="2"/>
      <scheme val="minor"/>
    </font>
    <font>
      <sz val="9"/>
      <color rgb="FF000000"/>
      <name val="Calibri"/>
      <family val="2"/>
      <scheme val="minor"/>
    </font>
    <font>
      <sz val="9"/>
      <color theme="5" tint="-0.249977111117893"/>
      <name val="Calibri"/>
      <family val="2"/>
      <scheme val="minor"/>
    </font>
    <font>
      <sz val="9"/>
      <name val="Calibri"/>
      <family val="2"/>
      <scheme val="minor"/>
    </font>
    <font>
      <sz val="12"/>
      <color rgb="FF000000"/>
      <name val="Calibri"/>
      <family val="2"/>
    </font>
    <font>
      <sz val="11"/>
      <color theme="1"/>
      <name val="Wingdings"/>
      <charset val="2"/>
    </font>
    <font>
      <vertAlign val="superscript"/>
      <sz val="10"/>
      <color theme="1"/>
      <name val="Calibri"/>
      <family val="2"/>
      <scheme val="minor"/>
    </font>
    <font>
      <b/>
      <sz val="18"/>
      <color rgb="FF000000"/>
      <name val="Calibri"/>
      <family val="2"/>
      <scheme val="minor"/>
    </font>
    <font>
      <sz val="6"/>
      <color theme="1"/>
      <name val="Calibri"/>
      <family val="2"/>
      <scheme val="minor"/>
    </font>
    <font>
      <b/>
      <sz val="11.5"/>
      <color rgb="FF000000"/>
      <name val="Calibri"/>
      <family val="2"/>
      <scheme val="minor"/>
    </font>
    <font>
      <sz val="12"/>
      <color theme="1"/>
      <name val="Calibri"/>
      <family val="2"/>
      <scheme val="minor"/>
    </font>
    <font>
      <sz val="11.5"/>
      <color rgb="FF000000"/>
      <name val="Calibri"/>
      <family val="2"/>
      <scheme val="minor"/>
    </font>
    <font>
      <sz val="12"/>
      <color theme="1"/>
      <name val="Calibri"/>
      <family val="2"/>
    </font>
    <font>
      <sz val="12"/>
      <name val="Calibri"/>
      <family val="2"/>
      <scheme val="minor"/>
    </font>
    <font>
      <sz val="11"/>
      <color theme="1"/>
      <name val="Wingdings"/>
      <family val="2"/>
      <charset val="2"/>
    </font>
    <font>
      <sz val="12"/>
      <color theme="0"/>
      <name val="Calibri"/>
      <family val="2"/>
      <scheme val="minor"/>
    </font>
    <font>
      <sz val="10"/>
      <color theme="1"/>
      <name val="Arial,Bold"/>
    </font>
  </fonts>
  <fills count="13">
    <fill>
      <patternFill patternType="none"/>
    </fill>
    <fill>
      <patternFill patternType="gray125"/>
    </fill>
    <fill>
      <patternFill patternType="solid">
        <fgColor rgb="FFE5E5E5"/>
        <bgColor indexed="64"/>
      </patternFill>
    </fill>
    <fill>
      <patternFill patternType="solid">
        <fgColor rgb="FFE3FFD3"/>
        <bgColor indexed="64"/>
      </patternFill>
    </fill>
    <fill>
      <patternFill patternType="solid">
        <fgColor rgb="FFE3FFD3"/>
        <bgColor rgb="FF000000"/>
      </patternFill>
    </fill>
    <fill>
      <patternFill patternType="solid">
        <fgColor rgb="FFE3E3E3"/>
        <bgColor indexed="64"/>
      </patternFill>
    </fill>
    <fill>
      <patternFill patternType="solid">
        <fgColor rgb="FFE3E3E3"/>
        <bgColor rgb="FF000000"/>
      </patternFill>
    </fill>
    <fill>
      <patternFill patternType="solid">
        <fgColor rgb="FFF6EED1"/>
        <bgColor indexed="64"/>
      </patternFill>
    </fill>
    <fill>
      <patternFill patternType="solid">
        <fgColor rgb="FFD5EBE2"/>
        <bgColor indexed="64"/>
      </patternFill>
    </fill>
    <fill>
      <patternFill patternType="solid">
        <fgColor theme="0"/>
        <bgColor rgb="FF000000"/>
      </patternFill>
    </fill>
    <fill>
      <patternFill patternType="solid">
        <fgColor theme="0"/>
        <bgColor indexed="64"/>
      </patternFill>
    </fill>
    <fill>
      <patternFill patternType="solid">
        <fgColor theme="9" tint="0.79998168889431442"/>
        <bgColor rgb="FF000000"/>
      </patternFill>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854">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6"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xf numFmtId="0" fontId="4" fillId="0" borderId="0"/>
    <xf numFmtId="0" fontId="3" fillId="0" borderId="0"/>
    <xf numFmtId="0" fontId="2" fillId="0" borderId="0"/>
  </cellStyleXfs>
  <cellXfs count="378">
    <xf numFmtId="0" fontId="0" fillId="0" borderId="0" xfId="0"/>
    <xf numFmtId="0" fontId="7" fillId="7" borderId="1"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27" fillId="9" borderId="0" xfId="0" applyFont="1" applyFill="1" applyAlignment="1" applyProtection="1">
      <alignment vertical="center"/>
      <protection locked="0"/>
    </xf>
    <xf numFmtId="0" fontId="7" fillId="7" borderId="13" xfId="0" applyFont="1" applyFill="1" applyBorder="1" applyAlignment="1" applyProtection="1">
      <alignment horizontal="center" vertical="center" wrapText="1"/>
      <protection locked="0"/>
    </xf>
    <xf numFmtId="164" fontId="27" fillId="9" borderId="1" xfId="0" applyNumberFormat="1" applyFont="1" applyFill="1" applyBorder="1" applyAlignment="1" applyProtection="1">
      <alignment horizontal="center" vertical="center"/>
      <protection locked="0"/>
    </xf>
    <xf numFmtId="0" fontId="23" fillId="10" borderId="0" xfId="0" applyFont="1" applyFill="1" applyAlignment="1">
      <alignment vertical="center"/>
    </xf>
    <xf numFmtId="0" fontId="0" fillId="0" borderId="0" xfId="0" applyAlignment="1">
      <alignment vertical="top"/>
    </xf>
    <xf numFmtId="0" fontId="33" fillId="10" borderId="0" xfId="0" applyFont="1" applyFill="1" applyAlignment="1">
      <alignment vertical="center"/>
    </xf>
    <xf numFmtId="0" fontId="17" fillId="10" borderId="0" xfId="0" applyFont="1" applyFill="1" applyAlignment="1">
      <alignment vertical="center"/>
    </xf>
    <xf numFmtId="0" fontId="18" fillId="10" borderId="0" xfId="0" applyFont="1" applyFill="1" applyAlignment="1">
      <alignment vertical="center"/>
    </xf>
    <xf numFmtId="0" fontId="17" fillId="0" borderId="0" xfId="0" applyFont="1" applyAlignment="1">
      <alignment horizontal="left" vertical="center"/>
    </xf>
    <xf numFmtId="0" fontId="17" fillId="10" borderId="0" xfId="0" applyFont="1" applyFill="1" applyAlignment="1">
      <alignment horizontal="left" vertical="center"/>
    </xf>
    <xf numFmtId="0" fontId="13" fillId="10" borderId="0" xfId="0" applyFont="1" applyFill="1" applyAlignment="1">
      <alignment vertical="center"/>
    </xf>
    <xf numFmtId="0" fontId="17" fillId="0" borderId="0" xfId="0" applyFont="1" applyAlignment="1">
      <alignment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0" fillId="10" borderId="5" xfId="0" applyFill="1" applyBorder="1" applyAlignment="1">
      <alignment horizontal="right" vertical="top"/>
    </xf>
    <xf numFmtId="0" fontId="12" fillId="10" borderId="0" xfId="0" applyFont="1" applyFill="1" applyAlignment="1">
      <alignment horizontal="right" vertical="top" wrapText="1"/>
    </xf>
    <xf numFmtId="0" fontId="0" fillId="10" borderId="0" xfId="0" applyFill="1" applyAlignment="1">
      <alignment horizontal="right" vertical="top"/>
    </xf>
    <xf numFmtId="0" fontId="26" fillId="10" borderId="8" xfId="0" applyFont="1" applyFill="1" applyBorder="1" applyAlignment="1">
      <alignment vertical="center"/>
    </xf>
    <xf numFmtId="0" fontId="26" fillId="10" borderId="8" xfId="0" applyFont="1" applyFill="1" applyBorder="1" applyAlignment="1">
      <alignment horizontal="center" vertical="center"/>
    </xf>
    <xf numFmtId="0" fontId="26" fillId="10" borderId="0" xfId="0" applyFont="1" applyFill="1" applyAlignment="1">
      <alignment vertical="center"/>
    </xf>
    <xf numFmtId="0" fontId="0" fillId="10" borderId="0" xfId="0" applyFill="1"/>
    <xf numFmtId="0" fontId="14" fillId="10" borderId="0" xfId="0" applyFont="1" applyFill="1" applyAlignment="1">
      <alignment horizontal="center" vertical="center"/>
    </xf>
    <xf numFmtId="0" fontId="14" fillId="10" borderId="0" xfId="0" applyFont="1" applyFill="1" applyAlignment="1">
      <alignment horizontal="right" vertical="center" indent="1"/>
    </xf>
    <xf numFmtId="0" fontId="13" fillId="0" borderId="0" xfId="0" applyFont="1" applyAlignment="1">
      <alignment horizontal="left" vertical="center"/>
    </xf>
    <xf numFmtId="0" fontId="13" fillId="3" borderId="0" xfId="0" applyFont="1" applyFill="1" applyAlignment="1">
      <alignment vertical="center"/>
    </xf>
    <xf numFmtId="0" fontId="13" fillId="0" borderId="0" xfId="0" applyFont="1" applyAlignment="1">
      <alignment vertical="center"/>
    </xf>
    <xf numFmtId="0" fontId="8" fillId="0" borderId="0" xfId="0" applyFont="1"/>
    <xf numFmtId="0" fontId="13" fillId="0" borderId="1" xfId="0" applyFont="1" applyBorder="1" applyAlignment="1">
      <alignment horizontal="center" vertical="center" wrapText="1"/>
    </xf>
    <xf numFmtId="0" fontId="8" fillId="0" borderId="0" xfId="0" applyFont="1" applyAlignment="1">
      <alignment vertical="center"/>
    </xf>
    <xf numFmtId="164" fontId="27" fillId="9" borderId="1" xfId="0" applyNumberFormat="1" applyFont="1" applyFill="1" applyBorder="1" applyAlignment="1">
      <alignment horizontal="center" vertical="center"/>
    </xf>
    <xf numFmtId="0" fontId="0" fillId="0" borderId="0" xfId="0" applyAlignment="1">
      <alignment vertical="center"/>
    </xf>
    <xf numFmtId="0" fontId="14" fillId="10" borderId="0" xfId="0" applyFont="1" applyFill="1" applyAlignment="1">
      <alignment vertical="center"/>
    </xf>
    <xf numFmtId="0" fontId="0" fillId="0" borderId="0" xfId="0" applyAlignment="1">
      <alignment horizontal="center"/>
    </xf>
    <xf numFmtId="0" fontId="13" fillId="8" borderId="0" xfId="0" applyFont="1" applyFill="1"/>
    <xf numFmtId="0" fontId="7" fillId="0" borderId="0" xfId="0" applyFont="1" applyAlignment="1">
      <alignment vertical="center"/>
    </xf>
    <xf numFmtId="0" fontId="13" fillId="0" borderId="1" xfId="0" applyFont="1" applyBorder="1" applyAlignment="1">
      <alignment vertical="center"/>
    </xf>
    <xf numFmtId="9" fontId="14" fillId="0" borderId="1" xfId="0" applyNumberFormat="1" applyFont="1" applyBorder="1" applyAlignment="1">
      <alignment horizontal="center" vertical="center"/>
    </xf>
    <xf numFmtId="0" fontId="14" fillId="2" borderId="2" xfId="0" applyFont="1" applyFill="1" applyBorder="1" applyAlignment="1">
      <alignment vertical="center"/>
    </xf>
    <xf numFmtId="0" fontId="14" fillId="2" borderId="4" xfId="0" applyFont="1" applyFill="1" applyBorder="1" applyAlignment="1">
      <alignment vertical="center"/>
    </xf>
    <xf numFmtId="0" fontId="14" fillId="2" borderId="3" xfId="0" applyFont="1" applyFill="1" applyBorder="1" applyAlignment="1">
      <alignment vertical="center"/>
    </xf>
    <xf numFmtId="9" fontId="14" fillId="0" borderId="13" xfId="0" applyNumberFormat="1" applyFont="1" applyBorder="1" applyAlignment="1">
      <alignment horizontal="center" vertical="center"/>
    </xf>
    <xf numFmtId="0" fontId="14" fillId="0" borderId="13" xfId="0" applyFont="1" applyBorder="1"/>
    <xf numFmtId="0" fontId="7" fillId="0" borderId="0" xfId="0" applyFont="1"/>
    <xf numFmtId="0" fontId="7" fillId="3" borderId="2" xfId="0" applyFont="1" applyFill="1" applyBorder="1" applyAlignment="1">
      <alignment horizontal="center" vertical="center"/>
    </xf>
    <xf numFmtId="0" fontId="13" fillId="0" borderId="3" xfId="0" applyFont="1" applyBorder="1" applyAlignment="1">
      <alignment vertical="center" wrapText="1"/>
    </xf>
    <xf numFmtId="0" fontId="0" fillId="8" borderId="0" xfId="0" applyFill="1"/>
    <xf numFmtId="0" fontId="14" fillId="2" borderId="3" xfId="0" applyFont="1" applyFill="1" applyBorder="1" applyAlignment="1">
      <alignment horizontal="center" vertical="center" wrapText="1"/>
    </xf>
    <xf numFmtId="0" fontId="27" fillId="0" borderId="0" xfId="0" applyFont="1" applyAlignment="1">
      <alignment vertical="top"/>
    </xf>
    <xf numFmtId="0" fontId="13" fillId="10" borderId="1" xfId="0" applyFont="1" applyFill="1" applyBorder="1" applyAlignment="1">
      <alignment vertical="center"/>
    </xf>
    <xf numFmtId="0" fontId="14" fillId="3" borderId="1" xfId="0" applyFont="1" applyFill="1" applyBorder="1" applyAlignment="1">
      <alignment horizontal="center" vertical="center" wrapText="1"/>
    </xf>
    <xf numFmtId="165" fontId="14" fillId="3" borderId="1" xfId="0" applyNumberFormat="1" applyFont="1" applyFill="1" applyBorder="1" applyAlignment="1">
      <alignment horizontal="center" vertical="center" wrapText="1"/>
    </xf>
    <xf numFmtId="2" fontId="14" fillId="3" borderId="1" xfId="363" applyNumberFormat="1" applyFont="1" applyFill="1" applyBorder="1" applyAlignment="1">
      <alignment horizontal="center" vertical="center" wrapText="1"/>
    </xf>
    <xf numFmtId="0" fontId="13" fillId="10" borderId="0" xfId="0" applyFont="1" applyFill="1"/>
    <xf numFmtId="14" fontId="17" fillId="11" borderId="0" xfId="0" applyNumberFormat="1" applyFont="1" applyFill="1" applyAlignment="1" applyProtection="1">
      <alignment vertical="center"/>
      <protection locked="0"/>
    </xf>
    <xf numFmtId="14" fontId="27" fillId="9" borderId="0" xfId="0" applyNumberFormat="1" applyFont="1" applyFill="1" applyAlignment="1" applyProtection="1">
      <alignment vertical="center"/>
      <protection locked="0"/>
    </xf>
    <xf numFmtId="165" fontId="17" fillId="9" borderId="3" xfId="0" applyNumberFormat="1" applyFont="1" applyFill="1" applyBorder="1" applyAlignment="1" applyProtection="1">
      <alignment horizontal="center" vertical="center"/>
      <protection locked="0"/>
    </xf>
    <xf numFmtId="165" fontId="17" fillId="9" borderId="7" xfId="0" applyNumberFormat="1" applyFont="1" applyFill="1" applyBorder="1" applyAlignment="1" applyProtection="1">
      <alignment horizontal="center" vertical="center"/>
      <protection locked="0"/>
    </xf>
    <xf numFmtId="0" fontId="35" fillId="10" borderId="0" xfId="0" applyFont="1" applyFill="1" applyAlignment="1">
      <alignment vertical="center"/>
    </xf>
    <xf numFmtId="0" fontId="18" fillId="4" borderId="1" xfId="0" applyFont="1" applyFill="1" applyBorder="1" applyAlignment="1" applyProtection="1">
      <alignment horizontal="center" vertical="center"/>
      <protection locked="0"/>
    </xf>
    <xf numFmtId="0" fontId="0" fillId="0" borderId="0" xfId="0" applyAlignment="1">
      <alignment horizontal="left"/>
    </xf>
    <xf numFmtId="0" fontId="7" fillId="3" borderId="10" xfId="0" applyFont="1" applyFill="1" applyBorder="1" applyAlignment="1">
      <alignment horizontal="center" vertical="center"/>
    </xf>
    <xf numFmtId="0" fontId="17" fillId="4" borderId="12" xfId="0" applyFont="1" applyFill="1" applyBorder="1" applyAlignment="1" applyProtection="1">
      <alignment vertical="center" wrapText="1"/>
      <protection locked="0"/>
    </xf>
    <xf numFmtId="0" fontId="20" fillId="0" borderId="2" xfId="0" applyFont="1" applyBorder="1" applyAlignment="1">
      <alignment horizontal="left" vertical="center"/>
    </xf>
    <xf numFmtId="0" fontId="15" fillId="0" borderId="0" xfId="0" applyFont="1" applyAlignment="1">
      <alignment vertical="top"/>
    </xf>
    <xf numFmtId="0" fontId="7" fillId="0" borderId="1" xfId="0" applyFont="1" applyBorder="1" applyAlignment="1">
      <alignment vertical="top"/>
    </xf>
    <xf numFmtId="0" fontId="0" fillId="0" borderId="1" xfId="0" applyBorder="1" applyAlignment="1">
      <alignment horizontal="center" vertical="top"/>
    </xf>
    <xf numFmtId="14" fontId="0" fillId="0" borderId="1" xfId="0" applyNumberFormat="1" applyBorder="1" applyAlignment="1">
      <alignment horizontal="center" vertical="top"/>
    </xf>
    <xf numFmtId="0" fontId="14" fillId="10" borderId="0" xfId="0" applyFont="1" applyFill="1" applyAlignment="1">
      <alignment horizontal="left" vertical="center"/>
    </xf>
    <xf numFmtId="0" fontId="13" fillId="8" borderId="0" xfId="0" applyFont="1" applyFill="1" applyAlignment="1">
      <alignment horizontal="center"/>
    </xf>
    <xf numFmtId="0" fontId="22" fillId="0" borderId="0" xfId="0" applyFont="1" applyAlignment="1">
      <alignment horizontal="left" vertical="top" wrapText="1"/>
    </xf>
    <xf numFmtId="0" fontId="18" fillId="10" borderId="0" xfId="0" applyFont="1" applyFill="1" applyAlignment="1">
      <alignment horizontal="left" vertical="center"/>
    </xf>
    <xf numFmtId="0" fontId="13" fillId="10" borderId="0" xfId="0" applyFont="1" applyFill="1" applyAlignment="1">
      <alignment horizontal="left" vertical="center"/>
    </xf>
    <xf numFmtId="0" fontId="13" fillId="10" borderId="0" xfId="0" applyFont="1" applyFill="1" applyAlignment="1">
      <alignment horizontal="center"/>
    </xf>
    <xf numFmtId="0" fontId="23" fillId="6" borderId="0" xfId="0" applyFont="1" applyFill="1" applyAlignment="1">
      <alignment horizontal="left" vertical="center"/>
    </xf>
    <xf numFmtId="0" fontId="23" fillId="10" borderId="0" xfId="0" applyFont="1" applyFill="1" applyAlignment="1">
      <alignment horizontal="center" vertical="center"/>
    </xf>
    <xf numFmtId="0" fontId="13" fillId="0" borderId="2" xfId="0" applyFont="1" applyBorder="1" applyAlignment="1">
      <alignment horizontal="center" vertical="center"/>
    </xf>
    <xf numFmtId="0" fontId="14" fillId="10" borderId="0" xfId="0" applyFont="1" applyFill="1" applyAlignment="1">
      <alignment horizontal="right" vertical="center"/>
    </xf>
    <xf numFmtId="0" fontId="0" fillId="10" borderId="0" xfId="0" applyFill="1" applyAlignment="1">
      <alignment horizontal="center"/>
    </xf>
    <xf numFmtId="0" fontId="21" fillId="10" borderId="0" xfId="0" applyFont="1" applyFill="1" applyAlignment="1">
      <alignment horizontal="center"/>
    </xf>
    <xf numFmtId="0" fontId="24" fillId="10" borderId="0" xfId="0" applyFont="1" applyFill="1" applyAlignment="1">
      <alignment horizontal="left" vertical="center"/>
    </xf>
    <xf numFmtId="0" fontId="13" fillId="3" borderId="0" xfId="0" applyFont="1" applyFill="1" applyAlignment="1">
      <alignment horizontal="left" vertical="center"/>
    </xf>
    <xf numFmtId="0" fontId="23" fillId="10" borderId="0" xfId="0" applyFont="1" applyFill="1" applyAlignment="1">
      <alignment horizontal="left" vertical="center"/>
    </xf>
    <xf numFmtId="0" fontId="14" fillId="0" borderId="0" xfId="0" applyFont="1" applyAlignment="1">
      <alignment horizontal="left" vertical="center"/>
    </xf>
    <xf numFmtId="0" fontId="7" fillId="10" borderId="0" xfId="0" applyFont="1" applyFill="1" applyAlignment="1">
      <alignment horizontal="center"/>
    </xf>
    <xf numFmtId="0" fontId="36" fillId="0" borderId="0" xfId="0" applyFont="1"/>
    <xf numFmtId="0" fontId="36" fillId="0" borderId="0" xfId="0" applyFont="1" applyAlignment="1">
      <alignment horizontal="left" vertical="center"/>
    </xf>
    <xf numFmtId="0" fontId="1" fillId="0" borderId="16" xfId="0" applyFont="1" applyBorder="1" applyAlignment="1">
      <alignment vertical="center" wrapText="1"/>
    </xf>
    <xf numFmtId="0" fontId="6" fillId="0" borderId="0" xfId="0" applyFont="1" applyAlignment="1">
      <alignment horizontal="left"/>
    </xf>
    <xf numFmtId="0" fontId="6" fillId="0" borderId="0" xfId="0" applyFont="1"/>
    <xf numFmtId="164" fontId="13" fillId="3" borderId="0" xfId="0" applyNumberFormat="1" applyFont="1" applyFill="1" applyAlignment="1">
      <alignment horizontal="center" vertical="center"/>
    </xf>
    <xf numFmtId="164" fontId="19" fillId="12" borderId="0" xfId="0" applyNumberFormat="1" applyFont="1" applyFill="1" applyAlignment="1" applyProtection="1">
      <alignment horizontal="center" vertical="center"/>
      <protection locked="0"/>
    </xf>
    <xf numFmtId="14" fontId="17" fillId="9" borderId="0" xfId="0" applyNumberFormat="1" applyFont="1" applyFill="1" applyAlignment="1" applyProtection="1">
      <alignment horizontal="left" vertical="center"/>
      <protection locked="0"/>
    </xf>
    <xf numFmtId="0" fontId="13" fillId="0" borderId="0" xfId="0" applyFont="1"/>
    <xf numFmtId="0" fontId="17" fillId="0" borderId="1" xfId="0" applyFont="1" applyBorder="1" applyAlignment="1" applyProtection="1">
      <alignment vertical="center"/>
      <protection locked="0"/>
    </xf>
    <xf numFmtId="0" fontId="13" fillId="0" borderId="13" xfId="0" applyFont="1" applyBorder="1" applyAlignment="1">
      <alignment horizontal="center" vertical="center" wrapText="1"/>
    </xf>
    <xf numFmtId="0" fontId="13" fillId="0" borderId="6" xfId="0" applyFont="1" applyBorder="1" applyAlignment="1">
      <alignment vertical="center"/>
    </xf>
    <xf numFmtId="20" fontId="17" fillId="9" borderId="3" xfId="0" applyNumberFormat="1" applyFont="1" applyFill="1" applyBorder="1" applyAlignment="1" applyProtection="1">
      <alignment horizontal="left" vertical="center"/>
      <protection locked="0"/>
    </xf>
    <xf numFmtId="20" fontId="17" fillId="9" borderId="0" xfId="0" applyNumberFormat="1" applyFont="1" applyFill="1" applyAlignment="1" applyProtection="1">
      <alignment horizontal="left" vertical="center"/>
      <protection locked="0"/>
    </xf>
    <xf numFmtId="0" fontId="13" fillId="0" borderId="2" xfId="0" applyFont="1" applyBorder="1" applyAlignment="1">
      <alignment horizontal="left" vertical="center"/>
    </xf>
    <xf numFmtId="0" fontId="20" fillId="0" borderId="10" xfId="0" applyFont="1" applyBorder="1" applyAlignment="1">
      <alignment vertical="center" wrapText="1"/>
    </xf>
    <xf numFmtId="0" fontId="20" fillId="0" borderId="2" xfId="0" applyFont="1" applyBorder="1" applyAlignment="1">
      <alignment horizontal="left" vertical="center" wrapText="1"/>
    </xf>
    <xf numFmtId="0" fontId="17" fillId="4" borderId="0" xfId="0" applyFont="1" applyFill="1" applyAlignment="1">
      <alignment horizontal="left" vertical="center"/>
    </xf>
    <xf numFmtId="0" fontId="14" fillId="0" borderId="0" xfId="0" applyFont="1" applyAlignment="1">
      <alignment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10" borderId="5" xfId="0" applyFill="1" applyBorder="1"/>
    <xf numFmtId="0" fontId="0" fillId="10" borderId="11" xfId="0" applyFill="1" applyBorder="1"/>
    <xf numFmtId="0" fontId="14" fillId="0" borderId="6" xfId="0" applyFont="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0" fillId="0" borderId="13" xfId="0" applyBorder="1" applyAlignment="1">
      <alignment horizontal="center" vertical="center"/>
    </xf>
    <xf numFmtId="0" fontId="7" fillId="3" borderId="1" xfId="0" applyFont="1" applyFill="1" applyBorder="1" applyAlignment="1">
      <alignment horizontal="center" vertical="center" wrapText="1"/>
    </xf>
    <xf numFmtId="0" fontId="23" fillId="6" borderId="0" xfId="0" applyFont="1" applyFill="1" applyAlignment="1">
      <alignment vertical="center"/>
    </xf>
    <xf numFmtId="0" fontId="23" fillId="6" borderId="0" xfId="0" applyFont="1" applyFill="1" applyAlignment="1">
      <alignment horizontal="right" vertical="center"/>
    </xf>
    <xf numFmtId="0" fontId="15" fillId="5" borderId="0" xfId="0" applyFont="1" applyFill="1" applyAlignment="1">
      <alignment vertical="center"/>
    </xf>
    <xf numFmtId="0" fontId="15" fillId="5" borderId="0" xfId="0" applyFont="1" applyFill="1" applyAlignment="1">
      <alignment horizontal="right" vertical="center"/>
    </xf>
    <xf numFmtId="0" fontId="13" fillId="3" borderId="0" xfId="0" applyFont="1" applyFill="1" applyAlignment="1">
      <alignment horizontal="center" vertical="center"/>
    </xf>
    <xf numFmtId="0" fontId="13" fillId="0" borderId="0" xfId="0" applyFont="1" applyAlignment="1">
      <alignment horizontal="right" vertical="center"/>
    </xf>
    <xf numFmtId="0" fontId="17" fillId="0" borderId="12" xfId="0" applyFont="1" applyBorder="1" applyAlignment="1" applyProtection="1">
      <alignment vertical="center" wrapText="1"/>
      <protection locked="0"/>
    </xf>
    <xf numFmtId="0" fontId="14" fillId="0" borderId="2"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2" fillId="0" borderId="6" xfId="0" applyFont="1" applyBorder="1" applyAlignment="1">
      <alignment vertical="center"/>
    </xf>
    <xf numFmtId="0" fontId="17" fillId="0" borderId="10" xfId="0" applyFont="1" applyBorder="1" applyAlignment="1" applyProtection="1">
      <alignment vertical="center"/>
      <protection locked="0"/>
    </xf>
    <xf numFmtId="0" fontId="27" fillId="0" borderId="0" xfId="0" applyFont="1" applyAlignment="1" applyProtection="1">
      <alignment vertical="center"/>
      <protection locked="0"/>
    </xf>
    <xf numFmtId="0" fontId="27" fillId="9" borderId="1" xfId="0" applyFont="1" applyFill="1" applyBorder="1" applyAlignment="1" applyProtection="1">
      <alignment horizontal="center" vertical="center"/>
      <protection locked="0"/>
    </xf>
    <xf numFmtId="0" fontId="17" fillId="4" borderId="0" xfId="0" applyFont="1" applyFill="1" applyAlignment="1" applyProtection="1">
      <alignment vertical="center"/>
      <protection locked="0"/>
    </xf>
    <xf numFmtId="0" fontId="0" fillId="0" borderId="1" xfId="0" applyBorder="1" applyAlignment="1">
      <alignment horizontal="left" vertical="top"/>
    </xf>
    <xf numFmtId="0" fontId="1" fillId="0" borderId="20" xfId="0" applyFont="1" applyBorder="1" applyAlignment="1">
      <alignment vertical="center" wrapText="1"/>
    </xf>
    <xf numFmtId="0" fontId="1" fillId="0" borderId="21" xfId="0" applyFont="1" applyBorder="1" applyAlignment="1">
      <alignment vertical="center" wrapText="1"/>
    </xf>
    <xf numFmtId="0" fontId="40"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17" xfId="0" applyFont="1" applyBorder="1" applyAlignment="1">
      <alignment horizontal="left" vertical="center" wrapText="1"/>
    </xf>
    <xf numFmtId="0" fontId="17" fillId="0" borderId="0" xfId="0" applyFont="1" applyAlignment="1">
      <alignment horizontal="center" vertical="center"/>
    </xf>
    <xf numFmtId="0" fontId="17" fillId="4" borderId="0" xfId="0" applyFont="1" applyFill="1" applyAlignment="1" applyProtection="1">
      <alignment horizontal="left" vertical="center"/>
      <protection locked="0"/>
    </xf>
    <xf numFmtId="0" fontId="0" fillId="0" borderId="1" xfId="0" quotePrefix="1" applyBorder="1" applyAlignment="1">
      <alignment horizontal="left" vertical="top" wrapText="1"/>
    </xf>
    <xf numFmtId="0" fontId="0" fillId="0" borderId="1" xfId="0" applyBorder="1" applyAlignment="1">
      <alignment horizontal="left" vertical="top" wrapText="1"/>
    </xf>
    <xf numFmtId="14" fontId="1" fillId="0" borderId="17" xfId="0" applyNumberFormat="1" applyFont="1" applyBorder="1" applyAlignment="1">
      <alignment horizontal="left" vertical="center" wrapText="1"/>
    </xf>
    <xf numFmtId="14" fontId="1" fillId="0" borderId="18" xfId="0" applyNumberFormat="1" applyFont="1" applyBorder="1" applyAlignment="1">
      <alignment horizontal="left" vertical="center" wrapText="1"/>
    </xf>
    <xf numFmtId="14" fontId="1" fillId="0" borderId="19" xfId="0" applyNumberFormat="1" applyFont="1" applyBorder="1" applyAlignment="1">
      <alignment horizontal="left" vertical="center" wrapText="1"/>
    </xf>
    <xf numFmtId="0" fontId="0" fillId="0" borderId="17" xfId="0" quotePrefix="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7" fillId="0" borderId="1" xfId="0" applyFont="1" applyBorder="1" applyAlignment="1">
      <alignment horizontal="left" vertical="top"/>
    </xf>
    <xf numFmtId="0" fontId="17" fillId="0" borderId="0" xfId="0" applyFont="1" applyAlignment="1">
      <alignment horizontal="left" vertical="center"/>
    </xf>
    <xf numFmtId="0" fontId="17" fillId="4" borderId="0" xfId="0" applyFont="1" applyFill="1" applyAlignment="1">
      <alignment horizontal="left" vertical="center"/>
    </xf>
    <xf numFmtId="0" fontId="21" fillId="10" borderId="0" xfId="0" applyFont="1" applyFill="1" applyAlignment="1">
      <alignment horizontal="center" vertical="center"/>
    </xf>
    <xf numFmtId="0" fontId="17" fillId="10" borderId="0" xfId="0" applyFont="1" applyFill="1" applyAlignment="1">
      <alignment horizontal="left" vertical="center"/>
    </xf>
    <xf numFmtId="0" fontId="18" fillId="10" borderId="0" xfId="0" applyFont="1" applyFill="1" applyAlignment="1">
      <alignment horizontal="left" vertical="center"/>
    </xf>
    <xf numFmtId="0" fontId="37" fillId="5" borderId="0" xfId="0" applyFont="1" applyFill="1" applyAlignment="1">
      <alignment horizontal="left" vertical="center"/>
    </xf>
    <xf numFmtId="0" fontId="21" fillId="5" borderId="0" xfId="0" applyFont="1" applyFill="1" applyAlignment="1">
      <alignment horizontal="left" vertical="center"/>
    </xf>
    <xf numFmtId="0" fontId="27" fillId="0" borderId="1" xfId="0" applyFont="1" applyBorder="1" applyAlignment="1" applyProtection="1">
      <alignment horizontal="center" vertical="center"/>
      <protection locked="0"/>
    </xf>
    <xf numFmtId="0" fontId="22" fillId="10" borderId="0" xfId="0" applyFont="1" applyFill="1" applyAlignment="1">
      <alignment horizontal="left" vertical="top" wrapText="1"/>
    </xf>
    <xf numFmtId="0" fontId="22" fillId="0" borderId="0" xfId="0" applyFont="1" applyAlignment="1">
      <alignment horizontal="left" vertical="top" wrapText="1"/>
    </xf>
    <xf numFmtId="0" fontId="13" fillId="0" borderId="0" xfId="0" applyFont="1" applyAlignment="1">
      <alignment horizontal="center" vertical="center"/>
    </xf>
    <xf numFmtId="0" fontId="23" fillId="10" borderId="0" xfId="0" applyFont="1" applyFill="1" applyAlignment="1">
      <alignment horizontal="center" vertical="center"/>
    </xf>
    <xf numFmtId="0" fontId="18" fillId="10" borderId="0" xfId="0" applyFont="1" applyFill="1" applyAlignment="1">
      <alignment horizontal="center" vertical="center"/>
    </xf>
    <xf numFmtId="0" fontId="27" fillId="9" borderId="0" xfId="0" applyFont="1" applyFill="1" applyAlignment="1" applyProtection="1">
      <alignment horizontal="left" vertical="center"/>
      <protection locked="0"/>
    </xf>
    <xf numFmtId="0" fontId="17" fillId="9" borderId="0" xfId="0" applyFont="1" applyFill="1" applyAlignment="1" applyProtection="1">
      <alignment horizontal="left" vertical="center"/>
      <protection locked="0"/>
    </xf>
    <xf numFmtId="0" fontId="17" fillId="10" borderId="0" xfId="0" applyFont="1" applyFill="1" applyAlignment="1">
      <alignment horizontal="center" vertical="center"/>
    </xf>
    <xf numFmtId="0" fontId="14" fillId="10" borderId="0" xfId="0" applyFont="1" applyFill="1" applyAlignment="1">
      <alignment horizontal="left"/>
    </xf>
    <xf numFmtId="0" fontId="13" fillId="8" borderId="0" xfId="0" applyFont="1" applyFill="1" applyAlignment="1">
      <alignment horizontal="center"/>
    </xf>
    <xf numFmtId="0" fontId="13" fillId="0" borderId="0" xfId="0" applyFont="1" applyAlignment="1">
      <alignment horizontal="right" vertical="center" wrapText="1"/>
    </xf>
    <xf numFmtId="0" fontId="13" fillId="10" borderId="0" xfId="0" applyFont="1" applyFill="1" applyAlignment="1">
      <alignment horizontal="left" vertical="center"/>
    </xf>
    <xf numFmtId="0" fontId="14" fillId="10" borderId="0" xfId="0" applyFont="1" applyFill="1" applyAlignment="1">
      <alignment horizontal="left" vertical="center"/>
    </xf>
    <xf numFmtId="14" fontId="17" fillId="9" borderId="0" xfId="0" applyNumberFormat="1" applyFont="1" applyFill="1" applyAlignment="1" applyProtection="1">
      <alignment horizontal="left" vertical="center"/>
      <protection locked="0"/>
    </xf>
    <xf numFmtId="0" fontId="13" fillId="0" borderId="0" xfId="0" applyFont="1" applyAlignment="1">
      <alignment horizontal="left" vertical="center"/>
    </xf>
    <xf numFmtId="0" fontId="13" fillId="0" borderId="0" xfId="0" applyFont="1" applyAlignment="1">
      <alignment horizontal="right" vertical="center"/>
    </xf>
    <xf numFmtId="0" fontId="6" fillId="10" borderId="0" xfId="0" applyFont="1" applyFill="1" applyAlignment="1">
      <alignment horizontal="left" vertical="center"/>
    </xf>
    <xf numFmtId="0" fontId="6" fillId="0" borderId="0" xfId="0" applyFont="1" applyAlignment="1">
      <alignment horizontal="left" vertical="center"/>
    </xf>
    <xf numFmtId="0" fontId="13" fillId="10" borderId="0" xfId="0" applyFont="1" applyFill="1" applyAlignment="1">
      <alignment horizontal="center"/>
    </xf>
    <xf numFmtId="0" fontId="14" fillId="10" borderId="0" xfId="0" applyFont="1" applyFill="1" applyAlignment="1">
      <alignment horizontal="left" vertical="top" wrapText="1"/>
    </xf>
    <xf numFmtId="0" fontId="22" fillId="10" borderId="0" xfId="0" applyFont="1" applyFill="1" applyAlignment="1">
      <alignment horizontal="center" vertical="top" wrapText="1"/>
    </xf>
    <xf numFmtId="0" fontId="23" fillId="6" borderId="0" xfId="0" applyFont="1" applyFill="1" applyAlignment="1">
      <alignment horizontal="right" vertical="center"/>
    </xf>
    <xf numFmtId="0" fontId="0" fillId="10" borderId="0" xfId="0" applyFill="1" applyAlignment="1">
      <alignment horizontal="center"/>
    </xf>
    <xf numFmtId="0" fontId="27" fillId="9" borderId="0" xfId="0" applyFont="1" applyFill="1" applyAlignment="1" applyProtection="1">
      <alignment horizontal="left" vertical="top" wrapText="1"/>
      <protection locked="0"/>
    </xf>
    <xf numFmtId="0" fontId="0" fillId="10" borderId="0" xfId="0" applyFill="1" applyAlignment="1">
      <alignment horizontal="left"/>
    </xf>
    <xf numFmtId="0" fontId="21" fillId="10" borderId="0" xfId="0" applyFont="1" applyFill="1" applyAlignment="1">
      <alignment horizontal="center"/>
    </xf>
    <xf numFmtId="0" fontId="21" fillId="0" borderId="0" xfId="0" applyFont="1" applyAlignment="1">
      <alignment horizontal="center"/>
    </xf>
    <xf numFmtId="164" fontId="27" fillId="9" borderId="2" xfId="0" applyNumberFormat="1" applyFont="1" applyFill="1" applyBorder="1" applyAlignment="1">
      <alignment horizontal="center" vertical="center"/>
    </xf>
    <xf numFmtId="164" fontId="27" fillId="9" borderId="3" xfId="0" applyNumberFormat="1" applyFont="1" applyFill="1" applyBorder="1" applyAlignment="1">
      <alignment horizontal="center" vertical="center"/>
    </xf>
    <xf numFmtId="166" fontId="27" fillId="9" borderId="6" xfId="0" applyNumberFormat="1" applyFont="1" applyFill="1" applyBorder="1" applyAlignment="1" applyProtection="1">
      <alignment horizontal="center" vertical="center" wrapText="1"/>
      <protection locked="0"/>
    </xf>
    <xf numFmtId="166" fontId="27" fillId="9" borderId="7" xfId="0" applyNumberFormat="1" applyFont="1" applyFill="1" applyBorder="1" applyAlignment="1" applyProtection="1">
      <alignment horizontal="center" vertical="center" wrapText="1"/>
      <protection locked="0"/>
    </xf>
    <xf numFmtId="0" fontId="13" fillId="10" borderId="0" xfId="0" applyFont="1" applyFill="1" applyAlignment="1">
      <alignment horizontal="left" vertical="top" wrapText="1"/>
    </xf>
    <xf numFmtId="0" fontId="27" fillId="9" borderId="2"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protection locked="0"/>
    </xf>
    <xf numFmtId="0" fontId="27" fillId="9" borderId="2" xfId="0" applyFont="1" applyFill="1" applyBorder="1" applyAlignment="1" applyProtection="1">
      <alignment horizontal="left" vertical="center"/>
      <protection locked="0"/>
    </xf>
    <xf numFmtId="0" fontId="27" fillId="9" borderId="4" xfId="0" applyFont="1" applyFill="1" applyBorder="1" applyAlignment="1" applyProtection="1">
      <alignment horizontal="left" vertical="center"/>
      <protection locked="0"/>
    </xf>
    <xf numFmtId="0" fontId="27" fillId="9" borderId="3" xfId="0" applyFont="1" applyFill="1" applyBorder="1" applyAlignment="1" applyProtection="1">
      <alignment horizontal="left" vertical="center"/>
      <protection locked="0"/>
    </xf>
    <xf numFmtId="0" fontId="24" fillId="10" borderId="0" xfId="0" applyFont="1" applyFill="1" applyAlignment="1">
      <alignment horizontal="left" vertical="center"/>
    </xf>
    <xf numFmtId="0" fontId="24" fillId="0" borderId="0" xfId="0" applyFont="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7" fillId="10" borderId="0" xfId="0" applyFont="1" applyFill="1" applyAlignment="1">
      <alignment horizontal="center" vertical="top"/>
    </xf>
    <xf numFmtId="0" fontId="13" fillId="10" borderId="11" xfId="0" applyFont="1" applyFill="1" applyBorder="1" applyAlignment="1">
      <alignment horizontal="center"/>
    </xf>
    <xf numFmtId="166" fontId="27" fillId="9" borderId="2" xfId="0" applyNumberFormat="1" applyFont="1" applyFill="1" applyBorder="1" applyAlignment="1" applyProtection="1">
      <alignment horizontal="center" vertical="center" wrapText="1"/>
      <protection locked="0"/>
    </xf>
    <xf numFmtId="166" fontId="27" fillId="9" borderId="3" xfId="0" applyNumberFormat="1" applyFont="1" applyFill="1" applyBorder="1" applyAlignment="1" applyProtection="1">
      <alignment horizontal="center" vertical="center" wrapText="1"/>
      <protection locked="0"/>
    </xf>
    <xf numFmtId="14" fontId="27" fillId="9" borderId="2" xfId="0" applyNumberFormat="1" applyFont="1" applyFill="1" applyBorder="1" applyAlignment="1" applyProtection="1">
      <alignment horizontal="center" vertical="center"/>
      <protection locked="0"/>
    </xf>
    <xf numFmtId="0" fontId="27" fillId="9" borderId="2" xfId="0" applyFont="1" applyFill="1" applyBorder="1" applyAlignment="1">
      <alignment horizontal="left" vertical="center"/>
    </xf>
    <xf numFmtId="0" fontId="27" fillId="9" borderId="4" xfId="0" applyFont="1" applyFill="1" applyBorder="1" applyAlignment="1">
      <alignment horizontal="left" vertical="center"/>
    </xf>
    <xf numFmtId="0" fontId="27" fillId="9" borderId="3" xfId="0" applyFont="1" applyFill="1" applyBorder="1" applyAlignment="1">
      <alignment horizontal="left" vertical="center"/>
    </xf>
    <xf numFmtId="0" fontId="12" fillId="10" borderId="5" xfId="0" applyFont="1" applyFill="1" applyBorder="1" applyAlignment="1">
      <alignment horizontal="right" vertical="top" wrapText="1"/>
    </xf>
    <xf numFmtId="0" fontId="27" fillId="9" borderId="6" xfId="0" applyFont="1" applyFill="1" applyBorder="1" applyAlignment="1" applyProtection="1">
      <alignment horizontal="left" vertical="center"/>
      <protection locked="0"/>
    </xf>
    <xf numFmtId="0" fontId="27" fillId="9" borderId="5" xfId="0" applyFont="1" applyFill="1" applyBorder="1" applyAlignment="1" applyProtection="1">
      <alignment horizontal="left" vertical="center"/>
      <protection locked="0"/>
    </xf>
    <xf numFmtId="0" fontId="27" fillId="9" borderId="7" xfId="0" applyFont="1" applyFill="1" applyBorder="1" applyAlignment="1" applyProtection="1">
      <alignment horizontal="left" vertical="center"/>
      <protection locked="0"/>
    </xf>
    <xf numFmtId="0" fontId="0" fillId="0" borderId="4" xfId="0" applyBorder="1" applyAlignment="1">
      <alignment horizontal="left" vertical="center"/>
    </xf>
    <xf numFmtId="0" fontId="0" fillId="0" borderId="3" xfId="0" applyBorder="1" applyAlignment="1">
      <alignment horizontal="left" vertical="center"/>
    </xf>
    <xf numFmtId="0" fontId="12" fillId="10" borderId="0" xfId="0" applyFont="1" applyFill="1" applyAlignment="1">
      <alignment horizontal="center" vertical="top" wrapText="1"/>
    </xf>
    <xf numFmtId="0" fontId="13" fillId="0" borderId="1"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3" borderId="0" xfId="0" applyFont="1" applyFill="1" applyAlignment="1">
      <alignment horizontal="left" vertical="center"/>
    </xf>
    <xf numFmtId="0" fontId="0" fillId="0" borderId="0" xfId="0" applyAlignment="1">
      <alignment horizontal="center"/>
    </xf>
    <xf numFmtId="0" fontId="25" fillId="10" borderId="2"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21" fillId="0" borderId="4" xfId="0" applyFont="1" applyBorder="1" applyAlignment="1">
      <alignment horizontal="center"/>
    </xf>
    <xf numFmtId="0" fontId="21" fillId="10" borderId="5" xfId="0" applyFont="1" applyFill="1" applyBorder="1" applyAlignment="1">
      <alignment horizontal="center"/>
    </xf>
    <xf numFmtId="0" fontId="29" fillId="9" borderId="5" xfId="0" applyFont="1" applyFill="1" applyBorder="1" applyAlignment="1" applyProtection="1">
      <alignment horizontal="left" vertical="center" wrapText="1"/>
      <protection locked="0"/>
    </xf>
    <xf numFmtId="0" fontId="29" fillId="9" borderId="5" xfId="0" applyFont="1" applyFill="1" applyBorder="1" applyAlignment="1" applyProtection="1">
      <alignment horizontal="left" vertical="center"/>
      <protection locked="0"/>
    </xf>
    <xf numFmtId="0" fontId="29" fillId="9" borderId="7" xfId="0" applyFont="1" applyFill="1" applyBorder="1" applyAlignment="1" applyProtection="1">
      <alignment horizontal="left" vertical="center"/>
      <protection locked="0"/>
    </xf>
    <xf numFmtId="0" fontId="29" fillId="9" borderId="0" xfId="0" applyFont="1" applyFill="1" applyAlignment="1" applyProtection="1">
      <alignment horizontal="left" vertical="center"/>
      <protection locked="0"/>
    </xf>
    <xf numFmtId="0" fontId="29" fillId="9" borderId="9" xfId="0" applyFont="1" applyFill="1" applyBorder="1" applyAlignment="1" applyProtection="1">
      <alignment horizontal="left" vertical="center"/>
      <protection locked="0"/>
    </xf>
    <xf numFmtId="0" fontId="29" fillId="9" borderId="11" xfId="0" applyFont="1" applyFill="1" applyBorder="1" applyAlignment="1" applyProtection="1">
      <alignment horizontal="left" vertical="center"/>
      <protection locked="0"/>
    </xf>
    <xf numFmtId="0" fontId="29" fillId="9" borderId="12" xfId="0" applyFont="1" applyFill="1" applyBorder="1" applyAlignment="1" applyProtection="1">
      <alignment horizontal="left" vertical="center"/>
      <protection locked="0"/>
    </xf>
    <xf numFmtId="0" fontId="21" fillId="10" borderId="11" xfId="0" applyFont="1" applyFill="1" applyBorder="1" applyAlignment="1">
      <alignment horizontal="center"/>
    </xf>
    <xf numFmtId="0" fontId="13" fillId="0" borderId="6" xfId="0" applyFont="1" applyBorder="1" applyAlignment="1">
      <alignment horizontal="left" vertical="center"/>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0" fillId="0" borderId="11" xfId="0" applyBorder="1" applyAlignment="1">
      <alignment horizontal="center"/>
    </xf>
    <xf numFmtId="0" fontId="25" fillId="10" borderId="6" xfId="0" applyFont="1" applyFill="1" applyBorder="1" applyAlignment="1">
      <alignment horizontal="left" vertical="center" wrapText="1"/>
    </xf>
    <xf numFmtId="0" fontId="25" fillId="10" borderId="5" xfId="0" applyFont="1" applyFill="1" applyBorder="1" applyAlignment="1">
      <alignment horizontal="left" vertical="center" wrapText="1"/>
    </xf>
    <xf numFmtId="0" fontId="25" fillId="10" borderId="8" xfId="0" applyFont="1" applyFill="1" applyBorder="1" applyAlignment="1">
      <alignment horizontal="left" vertical="center" wrapText="1"/>
    </xf>
    <xf numFmtId="0" fontId="25" fillId="10" borderId="0" xfId="0" applyFont="1" applyFill="1" applyAlignment="1">
      <alignment horizontal="left" vertical="center" wrapText="1"/>
    </xf>
    <xf numFmtId="0" fontId="25" fillId="10" borderId="10" xfId="0" applyFont="1" applyFill="1" applyBorder="1" applyAlignment="1">
      <alignment horizontal="left" vertical="center" wrapText="1"/>
    </xf>
    <xf numFmtId="0" fontId="25" fillId="10" borderId="11" xfId="0" applyFont="1" applyFill="1" applyBorder="1" applyAlignment="1">
      <alignment horizontal="left" vertical="center" wrapText="1"/>
    </xf>
    <xf numFmtId="0" fontId="21" fillId="0" borderId="5" xfId="0" applyFont="1" applyBorder="1" applyAlignment="1">
      <alignment horizontal="center"/>
    </xf>
    <xf numFmtId="0" fontId="13" fillId="10" borderId="2" xfId="0" applyFont="1" applyFill="1" applyBorder="1" applyAlignment="1">
      <alignment horizontal="left" vertical="center" wrapText="1"/>
    </xf>
    <xf numFmtId="0" fontId="29" fillId="9" borderId="5" xfId="0" applyFont="1" applyFill="1" applyBorder="1" applyAlignment="1" applyProtection="1">
      <alignment vertical="center" wrapText="1"/>
      <protection locked="0"/>
    </xf>
    <xf numFmtId="0" fontId="29" fillId="9" borderId="5" xfId="0" applyFont="1" applyFill="1" applyBorder="1" applyAlignment="1" applyProtection="1">
      <alignment vertical="center"/>
      <protection locked="0"/>
    </xf>
    <xf numFmtId="0" fontId="29" fillId="9" borderId="7" xfId="0" applyFont="1" applyFill="1" applyBorder="1" applyAlignment="1" applyProtection="1">
      <alignment vertical="center"/>
      <protection locked="0"/>
    </xf>
    <xf numFmtId="0" fontId="29" fillId="9" borderId="0" xfId="0" applyFont="1" applyFill="1" applyAlignment="1" applyProtection="1">
      <alignment vertical="center"/>
      <protection locked="0"/>
    </xf>
    <xf numFmtId="0" fontId="29" fillId="9" borderId="9" xfId="0" applyFont="1" applyFill="1" applyBorder="1" applyAlignment="1" applyProtection="1">
      <alignment vertical="center"/>
      <protection locked="0"/>
    </xf>
    <xf numFmtId="0" fontId="29" fillId="9" borderId="11" xfId="0" applyFont="1" applyFill="1" applyBorder="1" applyAlignment="1" applyProtection="1">
      <alignment vertical="center"/>
      <protection locked="0"/>
    </xf>
    <xf numFmtId="0" fontId="29" fillId="9" borderId="12" xfId="0" applyFont="1" applyFill="1" applyBorder="1" applyAlignment="1" applyProtection="1">
      <alignment vertical="center"/>
      <protection locked="0"/>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19" fillId="10" borderId="5" xfId="0" applyFont="1" applyFill="1" applyBorder="1" applyAlignment="1">
      <alignment horizontal="center" vertical="center"/>
    </xf>
    <xf numFmtId="0" fontId="19" fillId="10" borderId="0" xfId="0" applyFont="1" applyFill="1" applyAlignment="1">
      <alignment horizontal="center" vertical="center"/>
    </xf>
    <xf numFmtId="0" fontId="19" fillId="10" borderId="11" xfId="0" applyFont="1" applyFill="1" applyBorder="1" applyAlignment="1">
      <alignment horizontal="center" vertical="center"/>
    </xf>
    <xf numFmtId="0" fontId="28" fillId="9" borderId="0" xfId="0" applyFont="1" applyFill="1" applyAlignment="1" applyProtection="1">
      <alignment horizontal="left" vertical="center"/>
      <protection locked="0"/>
    </xf>
    <xf numFmtId="0" fontId="28" fillId="9" borderId="9" xfId="0" applyFont="1" applyFill="1" applyBorder="1" applyAlignment="1" applyProtection="1">
      <alignment horizontal="left" vertical="center"/>
      <protection locked="0"/>
    </xf>
    <xf numFmtId="0" fontId="28" fillId="9" borderId="11" xfId="0" applyFont="1" applyFill="1" applyBorder="1" applyAlignment="1" applyProtection="1">
      <alignment horizontal="left" vertical="center"/>
      <protection locked="0"/>
    </xf>
    <xf numFmtId="0" fontId="28" fillId="9" borderId="12" xfId="0" applyFont="1" applyFill="1" applyBorder="1" applyAlignment="1" applyProtection="1">
      <alignment horizontal="left" vertical="center"/>
      <protection locked="0"/>
    </xf>
    <xf numFmtId="0" fontId="21" fillId="0" borderId="11" xfId="0" applyFont="1" applyBorder="1" applyAlignment="1">
      <alignment horizontal="center"/>
    </xf>
    <xf numFmtId="0" fontId="13" fillId="0" borderId="9" xfId="0" applyFont="1" applyBorder="1" applyAlignment="1">
      <alignment horizontal="left" vertical="center"/>
    </xf>
    <xf numFmtId="0" fontId="0" fillId="10" borderId="5" xfId="0" applyFill="1" applyBorder="1" applyAlignment="1">
      <alignment horizontal="center"/>
    </xf>
    <xf numFmtId="0" fontId="13" fillId="10" borderId="0" xfId="0" applyFont="1" applyFill="1" applyAlignment="1">
      <alignment horizontal="left" vertical="center" wrapText="1"/>
    </xf>
    <xf numFmtId="0" fontId="13" fillId="0" borderId="0" xfId="0" applyFont="1" applyAlignment="1">
      <alignment horizontal="left" vertical="center" wrapText="1"/>
    </xf>
    <xf numFmtId="14" fontId="27" fillId="9" borderId="0" xfId="0" applyNumberFormat="1" applyFont="1" applyFill="1" applyAlignment="1" applyProtection="1">
      <alignment vertical="center"/>
      <protection locked="0"/>
    </xf>
    <xf numFmtId="0" fontId="27" fillId="9" borderId="0" xfId="0" applyFont="1" applyFill="1" applyAlignment="1" applyProtection="1">
      <alignment vertical="center"/>
      <protection locked="0"/>
    </xf>
    <xf numFmtId="0" fontId="13" fillId="10" borderId="0" xfId="0" applyFont="1" applyFill="1" applyAlignment="1">
      <alignment horizontal="left"/>
    </xf>
    <xf numFmtId="0" fontId="29" fillId="9" borderId="0" xfId="0" applyFont="1" applyFill="1" applyAlignment="1" applyProtection="1">
      <alignment horizontal="left" vertical="top" wrapText="1"/>
      <protection locked="0"/>
    </xf>
    <xf numFmtId="0" fontId="29" fillId="9" borderId="0" xfId="0" applyFont="1" applyFill="1" applyAlignment="1" applyProtection="1">
      <alignment horizontal="left" vertical="top"/>
      <protection locked="0"/>
    </xf>
    <xf numFmtId="14" fontId="27" fillId="11" borderId="0" xfId="0" applyNumberFormat="1" applyFont="1" applyFill="1" applyAlignment="1" applyProtection="1">
      <alignment horizontal="left" vertical="center"/>
      <protection locked="0"/>
    </xf>
    <xf numFmtId="0" fontId="23" fillId="10" borderId="0" xfId="0" applyFont="1" applyFill="1" applyAlignment="1">
      <alignment horizontal="left" vertical="center"/>
    </xf>
    <xf numFmtId="0" fontId="27" fillId="4" borderId="0" xfId="0" applyFont="1" applyFill="1" applyAlignment="1">
      <alignment horizontal="left" vertical="center"/>
    </xf>
    <xf numFmtId="0" fontId="14" fillId="0" borderId="0" xfId="0" applyFont="1" applyAlignment="1">
      <alignment horizontal="left" vertical="center"/>
    </xf>
    <xf numFmtId="0" fontId="0" fillId="0" borderId="8" xfId="0" applyBorder="1" applyAlignment="1">
      <alignment horizontal="left"/>
    </xf>
    <xf numFmtId="0" fontId="0" fillId="0" borderId="0" xfId="0" applyAlignment="1">
      <alignment horizontal="left"/>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4" fillId="0" borderId="0" xfId="0" applyFont="1" applyAlignment="1">
      <alignment vertical="center"/>
    </xf>
    <xf numFmtId="0" fontId="14" fillId="0" borderId="9" xfId="0" applyFont="1" applyBorder="1" applyAlignment="1">
      <alignment vertical="center"/>
    </xf>
    <xf numFmtId="0" fontId="21" fillId="10" borderId="0" xfId="0" applyFont="1" applyFill="1" applyAlignment="1">
      <alignment horizontal="left" vertical="center"/>
    </xf>
    <xf numFmtId="0" fontId="0" fillId="0" borderId="0" xfId="0" applyAlignment="1">
      <alignment horizontal="left" vertical="center"/>
    </xf>
    <xf numFmtId="0" fontId="14" fillId="10" borderId="0" xfId="0" applyFont="1" applyFill="1" applyAlignment="1">
      <alignment horizontal="left" vertical="top"/>
    </xf>
    <xf numFmtId="0" fontId="22" fillId="10" borderId="0" xfId="0" applyFont="1" applyFill="1" applyAlignment="1">
      <alignment horizontal="left"/>
    </xf>
    <xf numFmtId="0" fontId="27" fillId="11" borderId="0" xfId="0" applyFont="1" applyFill="1" applyAlignment="1" applyProtection="1">
      <alignment horizontal="left" vertical="top" wrapText="1"/>
      <protection locked="0"/>
    </xf>
    <xf numFmtId="0" fontId="14" fillId="10" borderId="0" xfId="0" applyFont="1" applyFill="1" applyAlignment="1">
      <alignment horizontal="left" vertical="center" wrapText="1"/>
    </xf>
    <xf numFmtId="0" fontId="13" fillId="0" borderId="0" xfId="0" applyFont="1" applyAlignment="1">
      <alignment horizontal="center"/>
    </xf>
    <xf numFmtId="0" fontId="21" fillId="4" borderId="0" xfId="0" applyFont="1" applyFill="1" applyAlignment="1">
      <alignment horizontal="left" vertical="center"/>
    </xf>
    <xf numFmtId="14" fontId="27" fillId="9" borderId="0" xfId="0" applyNumberFormat="1" applyFont="1" applyFill="1" applyAlignment="1" applyProtection="1">
      <alignment horizontal="left" vertical="center"/>
      <protection locked="0"/>
    </xf>
    <xf numFmtId="0" fontId="14" fillId="0" borderId="2" xfId="0" applyFont="1" applyBorder="1" applyAlignment="1">
      <alignment horizontal="left" vertical="center" wrapText="1"/>
    </xf>
    <xf numFmtId="0" fontId="14" fillId="0" borderId="4" xfId="0" applyFont="1" applyBorder="1" applyAlignment="1">
      <alignment horizontal="left" vertical="center"/>
    </xf>
    <xf numFmtId="0" fontId="7" fillId="0" borderId="3" xfId="0" applyFont="1" applyBorder="1" applyAlignment="1">
      <alignment horizontal="left" vertical="center"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3" fillId="0" borderId="4" xfId="0" applyFont="1" applyBorder="1" applyAlignment="1">
      <alignment horizontal="center" vertical="center"/>
    </xf>
    <xf numFmtId="0" fontId="27" fillId="9" borderId="2" xfId="0" applyFont="1" applyFill="1" applyBorder="1" applyAlignment="1" applyProtection="1">
      <alignment horizontal="left" vertical="top" wrapText="1"/>
      <protection locked="0"/>
    </xf>
    <xf numFmtId="0" fontId="27" fillId="9" borderId="4" xfId="0" applyFont="1" applyFill="1" applyBorder="1" applyAlignment="1" applyProtection="1">
      <alignment horizontal="left" vertical="top" wrapText="1"/>
      <protection locked="0"/>
    </xf>
    <xf numFmtId="0" fontId="27" fillId="9" borderId="3" xfId="0" applyFont="1" applyFill="1" applyBorder="1" applyAlignment="1" applyProtection="1">
      <alignment horizontal="left" vertical="top" wrapText="1"/>
      <protection locked="0"/>
    </xf>
    <xf numFmtId="0" fontId="17" fillId="0" borderId="0" xfId="0" applyFont="1" applyAlignment="1">
      <alignment horizontal="right" vertical="center"/>
    </xf>
    <xf numFmtId="0" fontId="7" fillId="10" borderId="11" xfId="0" applyFont="1" applyFill="1" applyBorder="1" applyAlignment="1">
      <alignment horizontal="center" vertical="center"/>
    </xf>
    <xf numFmtId="0" fontId="14" fillId="0" borderId="3" xfId="0" applyFont="1" applyBorder="1" applyAlignment="1">
      <alignment horizontal="left" vertical="center" wrapText="1"/>
    </xf>
    <xf numFmtId="0" fontId="7" fillId="10" borderId="5" xfId="0" applyFont="1" applyFill="1" applyBorder="1" applyAlignment="1">
      <alignment horizontal="center"/>
    </xf>
    <xf numFmtId="0" fontId="13" fillId="0" borderId="1" xfId="0" applyFont="1" applyBorder="1" applyAlignment="1">
      <alignment horizontal="center" vertical="center"/>
    </xf>
    <xf numFmtId="0" fontId="27" fillId="9" borderId="2" xfId="0" applyFont="1" applyFill="1" applyBorder="1" applyAlignment="1" applyProtection="1">
      <alignment horizontal="center" vertical="center" wrapText="1"/>
      <protection locked="0"/>
    </xf>
    <xf numFmtId="0" fontId="27" fillId="9" borderId="4" xfId="0" applyFont="1" applyFill="1" applyBorder="1" applyAlignment="1" applyProtection="1">
      <alignment horizontal="center" vertical="center" wrapText="1"/>
      <protection locked="0"/>
    </xf>
    <xf numFmtId="0" fontId="27" fillId="9" borderId="3" xfId="0" applyFont="1" applyFill="1" applyBorder="1" applyAlignment="1" applyProtection="1">
      <alignment horizontal="center" vertical="center" wrapText="1"/>
      <protection locked="0"/>
    </xf>
    <xf numFmtId="0" fontId="7" fillId="0" borderId="3" xfId="0" applyFont="1" applyBorder="1" applyAlignment="1">
      <alignment horizontal="left" vertical="center"/>
    </xf>
    <xf numFmtId="0" fontId="14" fillId="0" borderId="4" xfId="0"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0" fillId="0" borderId="2" xfId="0" quotePrefix="1" applyFont="1" applyBorder="1" applyAlignment="1">
      <alignment horizontal="center" vertical="center" wrapText="1"/>
    </xf>
    <xf numFmtId="0" fontId="30" fillId="0" borderId="4" xfId="0" quotePrefix="1" applyFont="1" applyBorder="1" applyAlignment="1">
      <alignment horizontal="center" vertical="center" wrapText="1"/>
    </xf>
    <xf numFmtId="0" fontId="30" fillId="0" borderId="3" xfId="0" quotePrefix="1" applyFont="1" applyBorder="1" applyAlignment="1">
      <alignment horizontal="center" vertical="center" wrapText="1"/>
    </xf>
    <xf numFmtId="0" fontId="27" fillId="9" borderId="4" xfId="0" applyFont="1" applyFill="1" applyBorder="1" applyAlignment="1" applyProtection="1">
      <alignment horizontal="left" vertical="center" wrapText="1"/>
      <protection locked="0"/>
    </xf>
    <xf numFmtId="0" fontId="27" fillId="9" borderId="3" xfId="0" applyFont="1" applyFill="1" applyBorder="1" applyAlignment="1" applyProtection="1">
      <alignment horizontal="left" vertical="center" wrapText="1"/>
      <protection locked="0"/>
    </xf>
    <xf numFmtId="0" fontId="0" fillId="10" borderId="4" xfId="0" applyFill="1" applyBorder="1" applyAlignment="1">
      <alignment horizontal="center"/>
    </xf>
    <xf numFmtId="0" fontId="27" fillId="9" borderId="8" xfId="0" applyFont="1" applyFill="1" applyBorder="1" applyAlignment="1" applyProtection="1">
      <alignment horizontal="left" vertical="top" wrapText="1"/>
      <protection locked="0"/>
    </xf>
    <xf numFmtId="0" fontId="27" fillId="9" borderId="9" xfId="0" applyFont="1" applyFill="1" applyBorder="1" applyAlignment="1" applyProtection="1">
      <alignment horizontal="left" vertical="top" wrapText="1"/>
      <protection locked="0"/>
    </xf>
    <xf numFmtId="0" fontId="27" fillId="9" borderId="10" xfId="0" applyFont="1" applyFill="1" applyBorder="1" applyAlignment="1" applyProtection="1">
      <alignment horizontal="left" vertical="top" wrapText="1"/>
      <protection locked="0"/>
    </xf>
    <xf numFmtId="0" fontId="27" fillId="9" borderId="11" xfId="0" applyFont="1" applyFill="1" applyBorder="1" applyAlignment="1" applyProtection="1">
      <alignment horizontal="left" vertical="top" wrapText="1"/>
      <protection locked="0"/>
    </xf>
    <xf numFmtId="0" fontId="27" fillId="9" borderId="12" xfId="0" applyFont="1" applyFill="1" applyBorder="1" applyAlignment="1" applyProtection="1">
      <alignment horizontal="left" vertical="top" wrapText="1"/>
      <protection locked="0"/>
    </xf>
    <xf numFmtId="0" fontId="0" fillId="10" borderId="11" xfId="0" applyFill="1" applyBorder="1" applyAlignment="1">
      <alignment horizontal="center"/>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9" fillId="0" borderId="3" xfId="0" applyFont="1" applyBorder="1" applyAlignment="1">
      <alignment horizontal="left" vertical="center" wrapText="1"/>
    </xf>
    <xf numFmtId="0" fontId="0" fillId="8" borderId="0" xfId="0" applyFill="1" applyAlignment="1">
      <alignment horizontal="center"/>
    </xf>
    <xf numFmtId="0" fontId="13" fillId="0" borderId="1" xfId="0" applyFont="1"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7" fillId="9" borderId="2" xfId="0" applyFont="1" applyFill="1" applyBorder="1" applyAlignment="1" applyProtection="1">
      <alignment horizontal="left" vertical="center" wrapText="1"/>
      <protection locked="0"/>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7" fillId="10" borderId="11" xfId="0" applyFont="1" applyFill="1" applyBorder="1" applyAlignment="1">
      <alignment horizontal="left" vertical="center"/>
    </xf>
    <xf numFmtId="0" fontId="7" fillId="10" borderId="0" xfId="0" applyFont="1" applyFill="1" applyAlignment="1">
      <alignment horizontal="left" vertical="center"/>
    </xf>
    <xf numFmtId="0" fontId="17" fillId="9" borderId="4" xfId="0" applyFont="1" applyFill="1" applyBorder="1" applyAlignment="1" applyProtection="1">
      <alignment horizontal="left" vertical="center" wrapText="1"/>
      <protection locked="0"/>
    </xf>
    <xf numFmtId="0" fontId="17" fillId="9" borderId="3" xfId="0" applyFont="1" applyFill="1" applyBorder="1" applyAlignment="1" applyProtection="1">
      <alignment horizontal="left" vertical="center" wrapText="1"/>
      <protection locked="0"/>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14" fontId="14" fillId="3" borderId="4" xfId="0" applyNumberFormat="1" applyFont="1" applyFill="1" applyBorder="1" applyAlignment="1">
      <alignment horizontal="center" vertical="center"/>
    </xf>
    <xf numFmtId="14" fontId="14" fillId="3" borderId="3" xfId="0" applyNumberFormat="1" applyFont="1" applyFill="1" applyBorder="1" applyAlignment="1">
      <alignment horizontal="center" vertical="center"/>
    </xf>
    <xf numFmtId="20" fontId="14" fillId="3" borderId="4" xfId="0" applyNumberFormat="1" applyFont="1" applyFill="1" applyBorder="1" applyAlignment="1">
      <alignment horizontal="center" vertical="center"/>
    </xf>
    <xf numFmtId="20" fontId="14" fillId="3" borderId="3" xfId="0" applyNumberFormat="1" applyFont="1" applyFill="1" applyBorder="1" applyAlignment="1">
      <alignment horizontal="center" vertical="center"/>
    </xf>
    <xf numFmtId="0" fontId="7" fillId="10" borderId="4"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4" xfId="0" applyFont="1" applyFill="1" applyBorder="1" applyAlignment="1">
      <alignment horizontal="center" vertical="center"/>
    </xf>
    <xf numFmtId="0" fontId="25" fillId="0" borderId="2" xfId="0" applyFont="1" applyBorder="1" applyAlignment="1">
      <alignment horizontal="left" vertical="center"/>
    </xf>
    <xf numFmtId="0" fontId="25" fillId="0" borderId="4" xfId="0" applyFont="1" applyBorder="1" applyAlignment="1">
      <alignment horizontal="left" vertical="center"/>
    </xf>
    <xf numFmtId="0" fontId="25" fillId="0" borderId="3" xfId="0" applyFont="1" applyBorder="1" applyAlignment="1">
      <alignment horizontal="left" vertical="center"/>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4" fillId="2" borderId="3" xfId="0" applyFont="1" applyFill="1" applyBorder="1" applyAlignment="1">
      <alignment horizontal="left" vertical="center" wrapText="1"/>
    </xf>
    <xf numFmtId="0" fontId="7" fillId="10" borderId="0" xfId="0" applyFont="1" applyFill="1" applyAlignment="1">
      <alignment horizontal="center"/>
    </xf>
    <xf numFmtId="0" fontId="17" fillId="10" borderId="0" xfId="0" applyFont="1" applyFill="1" applyAlignment="1">
      <alignment horizontal="center" vertical="center" wrapText="1"/>
    </xf>
    <xf numFmtId="0" fontId="17" fillId="0" borderId="0" xfId="0" applyFont="1" applyAlignment="1">
      <alignment horizontal="center" vertical="center" wrapText="1"/>
    </xf>
    <xf numFmtId="20" fontId="14" fillId="10" borderId="0" xfId="0" applyNumberFormat="1" applyFont="1" applyFill="1" applyAlignment="1">
      <alignment horizontal="left" vertical="center"/>
    </xf>
    <xf numFmtId="0" fontId="13" fillId="10" borderId="0" xfId="0" applyFont="1" applyFill="1" applyAlignment="1">
      <alignment horizontal="left" vertical="center" wrapText="1" indent="1"/>
    </xf>
    <xf numFmtId="0" fontId="13" fillId="10" borderId="0" xfId="0" applyFont="1" applyFill="1" applyAlignment="1">
      <alignment horizontal="center" vertical="center"/>
    </xf>
    <xf numFmtId="0" fontId="13" fillId="0" borderId="0" xfId="0" applyFont="1" applyAlignment="1">
      <alignment horizontal="left" vertical="center" wrapText="1" indent="1"/>
    </xf>
    <xf numFmtId="0" fontId="14" fillId="10" borderId="0" xfId="0" applyFont="1" applyFill="1" applyAlignment="1">
      <alignment horizontal="center"/>
    </xf>
    <xf numFmtId="0" fontId="15" fillId="5" borderId="0" xfId="0" applyFont="1" applyFill="1" applyAlignment="1">
      <alignment horizontal="right" vertical="center"/>
    </xf>
    <xf numFmtId="0" fontId="18" fillId="0" borderId="0" xfId="0" applyFont="1" applyAlignment="1">
      <alignment horizontal="left" vertical="center"/>
    </xf>
  </cellXfs>
  <cellStyles count="854">
    <cellStyle name="Besuchter Hyperlink" xfId="813" builtinId="9" hidden="1"/>
    <cellStyle name="Besuchter Hyperlink" xfId="845" builtinId="9" hidden="1"/>
    <cellStyle name="Besuchter Hyperlink" xfId="823" builtinId="9" hidden="1"/>
    <cellStyle name="Besuchter Hyperlink" xfId="791" builtinId="9" hidden="1"/>
    <cellStyle name="Besuchter Hyperlink" xfId="759" builtinId="9" hidden="1"/>
    <cellStyle name="Besuchter Hyperlink" xfId="727" builtinId="9" hidden="1"/>
    <cellStyle name="Besuchter Hyperlink" xfId="695" builtinId="9" hidden="1"/>
    <cellStyle name="Besuchter Hyperlink" xfId="663" builtinId="9" hidden="1"/>
    <cellStyle name="Besuchter Hyperlink" xfId="631" builtinId="9" hidden="1"/>
    <cellStyle name="Besuchter Hyperlink" xfId="599" builtinId="9" hidden="1"/>
    <cellStyle name="Besuchter Hyperlink" xfId="567" builtinId="9" hidden="1"/>
    <cellStyle name="Besuchter Hyperlink" xfId="535" builtinId="9" hidden="1"/>
    <cellStyle name="Besuchter Hyperlink" xfId="503" builtinId="9" hidden="1"/>
    <cellStyle name="Besuchter Hyperlink" xfId="471" builtinId="9" hidden="1"/>
    <cellStyle name="Besuchter Hyperlink" xfId="439" builtinId="9" hidden="1"/>
    <cellStyle name="Besuchter Hyperlink" xfId="407" builtinId="9" hidden="1"/>
    <cellStyle name="Besuchter Hyperlink" xfId="375" builtinId="9" hidden="1"/>
    <cellStyle name="Besuchter Hyperlink" xfId="342" builtinId="9" hidden="1"/>
    <cellStyle name="Besuchter Hyperlink" xfId="310" builtinId="9" hidden="1"/>
    <cellStyle name="Besuchter Hyperlink" xfId="278" builtinId="9" hidden="1"/>
    <cellStyle name="Besuchter Hyperlink" xfId="246" builtinId="9" hidden="1"/>
    <cellStyle name="Besuchter Hyperlink" xfId="214" builtinId="9" hidden="1"/>
    <cellStyle name="Besuchter Hyperlink" xfId="182" builtinId="9" hidden="1"/>
    <cellStyle name="Besuchter Hyperlink" xfId="150" builtinId="9" hidden="1"/>
    <cellStyle name="Besuchter Hyperlink" xfId="118" builtinId="9" hidden="1"/>
    <cellStyle name="Besuchter Hyperlink" xfId="86" builtinId="9" hidden="1"/>
    <cellStyle name="Besuchter Hyperlink" xfId="54" builtinId="9" hidden="1"/>
    <cellStyle name="Besuchter Hyperlink" xfId="38" builtinId="9" hidden="1"/>
    <cellStyle name="Besuchter Hyperlink" xfId="34" builtinId="9" hidden="1"/>
    <cellStyle name="Besuchter Hyperlink" xfId="4" builtinId="9" hidden="1"/>
    <cellStyle name="Besuchter Hyperlink" xfId="14" builtinId="9" hidden="1"/>
    <cellStyle name="Besuchter Hyperlink" xfId="52" builtinId="9" hidden="1"/>
    <cellStyle name="Besuchter Hyperlink" xfId="30" builtinId="9" hidden="1"/>
    <cellStyle name="Besuchter Hyperlink" xfId="66" builtinId="9" hidden="1"/>
    <cellStyle name="Besuchter Hyperlink" xfId="98" builtinId="9" hidden="1"/>
    <cellStyle name="Besuchter Hyperlink" xfId="130" builtinId="9" hidden="1"/>
    <cellStyle name="Besuchter Hyperlink" xfId="162" builtinId="9" hidden="1"/>
    <cellStyle name="Besuchter Hyperlink" xfId="194" builtinId="9" hidden="1"/>
    <cellStyle name="Besuchter Hyperlink" xfId="226" builtinId="9" hidden="1"/>
    <cellStyle name="Besuchter Hyperlink" xfId="258" builtinId="9" hidden="1"/>
    <cellStyle name="Besuchter Hyperlink" xfId="290" builtinId="9" hidden="1"/>
    <cellStyle name="Besuchter Hyperlink" xfId="322" builtinId="9" hidden="1"/>
    <cellStyle name="Besuchter Hyperlink" xfId="354" builtinId="9" hidden="1"/>
    <cellStyle name="Besuchter Hyperlink" xfId="387" builtinId="9" hidden="1"/>
    <cellStyle name="Besuchter Hyperlink" xfId="419" builtinId="9" hidden="1"/>
    <cellStyle name="Besuchter Hyperlink" xfId="451" builtinId="9" hidden="1"/>
    <cellStyle name="Besuchter Hyperlink" xfId="483" builtinId="9" hidden="1"/>
    <cellStyle name="Besuchter Hyperlink" xfId="515" builtinId="9" hidden="1"/>
    <cellStyle name="Besuchter Hyperlink" xfId="547" builtinId="9" hidden="1"/>
    <cellStyle name="Besuchter Hyperlink" xfId="579" builtinId="9" hidden="1"/>
    <cellStyle name="Besuchter Hyperlink" xfId="611" builtinId="9" hidden="1"/>
    <cellStyle name="Besuchter Hyperlink" xfId="643" builtinId="9" hidden="1"/>
    <cellStyle name="Besuchter Hyperlink" xfId="675" builtinId="9" hidden="1"/>
    <cellStyle name="Besuchter Hyperlink" xfId="707" builtinId="9" hidden="1"/>
    <cellStyle name="Besuchter Hyperlink" xfId="739" builtinId="9" hidden="1"/>
    <cellStyle name="Besuchter Hyperlink" xfId="771" builtinId="9" hidden="1"/>
    <cellStyle name="Besuchter Hyperlink" xfId="803" builtinId="9" hidden="1"/>
    <cellStyle name="Besuchter Hyperlink" xfId="835" builtinId="9" hidden="1"/>
    <cellStyle name="Besuchter Hyperlink" xfId="833" builtinId="9" hidden="1"/>
    <cellStyle name="Besuchter Hyperlink" xfId="801" builtinId="9" hidden="1"/>
    <cellStyle name="Besuchter Hyperlink" xfId="769" builtinId="9" hidden="1"/>
    <cellStyle name="Besuchter Hyperlink" xfId="737" builtinId="9" hidden="1"/>
    <cellStyle name="Besuchter Hyperlink" xfId="705" builtinId="9" hidden="1"/>
    <cellStyle name="Besuchter Hyperlink" xfId="673" builtinId="9" hidden="1"/>
    <cellStyle name="Besuchter Hyperlink" xfId="641" builtinId="9" hidden="1"/>
    <cellStyle name="Besuchter Hyperlink" xfId="609" builtinId="9" hidden="1"/>
    <cellStyle name="Besuchter Hyperlink" xfId="577" builtinId="9" hidden="1"/>
    <cellStyle name="Besuchter Hyperlink" xfId="545" builtinId="9" hidden="1"/>
    <cellStyle name="Besuchter Hyperlink" xfId="513" builtinId="9" hidden="1"/>
    <cellStyle name="Besuchter Hyperlink" xfId="481" builtinId="9" hidden="1"/>
    <cellStyle name="Besuchter Hyperlink" xfId="449" builtinId="9" hidden="1"/>
    <cellStyle name="Besuchter Hyperlink" xfId="417" builtinId="9" hidden="1"/>
    <cellStyle name="Besuchter Hyperlink" xfId="385" builtinId="9" hidden="1"/>
    <cellStyle name="Besuchter Hyperlink" xfId="352" builtinId="9" hidden="1"/>
    <cellStyle name="Besuchter Hyperlink" xfId="320" builtinId="9" hidden="1"/>
    <cellStyle name="Besuchter Hyperlink" xfId="288" builtinId="9" hidden="1"/>
    <cellStyle name="Besuchter Hyperlink" xfId="256" builtinId="9" hidden="1"/>
    <cellStyle name="Besuchter Hyperlink" xfId="224" builtinId="9" hidden="1"/>
    <cellStyle name="Besuchter Hyperlink" xfId="192" builtinId="9" hidden="1"/>
    <cellStyle name="Besuchter Hyperlink" xfId="160" builtinId="9" hidden="1"/>
    <cellStyle name="Besuchter Hyperlink" xfId="108" builtinId="9" hidden="1"/>
    <cellStyle name="Besuchter Hyperlink" xfId="128" builtinId="9" hidden="1"/>
    <cellStyle name="Besuchter Hyperlink" xfId="148" builtinId="9" hidden="1"/>
    <cellStyle name="Besuchter Hyperlink" xfId="120" builtinId="9" hidden="1"/>
    <cellStyle name="Besuchter Hyperlink" xfId="76" builtinId="9" hidden="1"/>
    <cellStyle name="Besuchter Hyperlink" xfId="60" builtinId="9" hidden="1"/>
    <cellStyle name="Besuchter Hyperlink" xfId="64" builtinId="9" hidden="1"/>
    <cellStyle name="Besuchter Hyperlink" xfId="80" builtinId="9" hidden="1"/>
    <cellStyle name="Besuchter Hyperlink" xfId="104" builtinId="9" hidden="1"/>
    <cellStyle name="Besuchter Hyperlink" xfId="156" builtinId="9" hidden="1"/>
    <cellStyle name="Besuchter Hyperlink" xfId="132" builtinId="9" hidden="1"/>
    <cellStyle name="Besuchter Hyperlink" xfId="112" builtinId="9" hidden="1"/>
    <cellStyle name="Besuchter Hyperlink" xfId="92" builtinId="9" hidden="1"/>
    <cellStyle name="Besuchter Hyperlink" xfId="184" builtinId="9" hidden="1"/>
    <cellStyle name="Besuchter Hyperlink" xfId="216" builtinId="9" hidden="1"/>
    <cellStyle name="Besuchter Hyperlink" xfId="248" builtinId="9" hidden="1"/>
    <cellStyle name="Besuchter Hyperlink" xfId="280" builtinId="9" hidden="1"/>
    <cellStyle name="Besuchter Hyperlink" xfId="312" builtinId="9" hidden="1"/>
    <cellStyle name="Besuchter Hyperlink" xfId="344" builtinId="9" hidden="1"/>
    <cellStyle name="Besuchter Hyperlink" xfId="377" builtinId="9" hidden="1"/>
    <cellStyle name="Besuchter Hyperlink" xfId="409" builtinId="9" hidden="1"/>
    <cellStyle name="Besuchter Hyperlink" xfId="441" builtinId="9" hidden="1"/>
    <cellStyle name="Besuchter Hyperlink" xfId="473" builtinId="9" hidden="1"/>
    <cellStyle name="Besuchter Hyperlink" xfId="505" builtinId="9" hidden="1"/>
    <cellStyle name="Besuchter Hyperlink" xfId="537" builtinId="9" hidden="1"/>
    <cellStyle name="Besuchter Hyperlink" xfId="569" builtinId="9" hidden="1"/>
    <cellStyle name="Besuchter Hyperlink" xfId="601" builtinId="9" hidden="1"/>
    <cellStyle name="Besuchter Hyperlink" xfId="633" builtinId="9" hidden="1"/>
    <cellStyle name="Besuchter Hyperlink" xfId="665" builtinId="9" hidden="1"/>
    <cellStyle name="Besuchter Hyperlink" xfId="697" builtinId="9" hidden="1"/>
    <cellStyle name="Besuchter Hyperlink" xfId="729" builtinId="9" hidden="1"/>
    <cellStyle name="Besuchter Hyperlink" xfId="761" builtinId="9" hidden="1"/>
    <cellStyle name="Besuchter Hyperlink" xfId="793" builtinId="9" hidden="1"/>
    <cellStyle name="Besuchter Hyperlink" xfId="825" builtinId="9" hidden="1"/>
    <cellStyle name="Besuchter Hyperlink" xfId="843" builtinId="9" hidden="1"/>
    <cellStyle name="Besuchter Hyperlink" xfId="811" builtinId="9" hidden="1"/>
    <cellStyle name="Besuchter Hyperlink" xfId="779" builtinId="9" hidden="1"/>
    <cellStyle name="Besuchter Hyperlink" xfId="747" builtinId="9" hidden="1"/>
    <cellStyle name="Besuchter Hyperlink" xfId="715" builtinId="9" hidden="1"/>
    <cellStyle name="Besuchter Hyperlink" xfId="683" builtinId="9" hidden="1"/>
    <cellStyle name="Besuchter Hyperlink" xfId="651" builtinId="9" hidden="1"/>
    <cellStyle name="Besuchter Hyperlink" xfId="619" builtinId="9" hidden="1"/>
    <cellStyle name="Besuchter Hyperlink" xfId="587" builtinId="9" hidden="1"/>
    <cellStyle name="Besuchter Hyperlink" xfId="555" builtinId="9" hidden="1"/>
    <cellStyle name="Besuchter Hyperlink" xfId="523" builtinId="9" hidden="1"/>
    <cellStyle name="Besuchter Hyperlink" xfId="491" builtinId="9" hidden="1"/>
    <cellStyle name="Besuchter Hyperlink" xfId="459" builtinId="9" hidden="1"/>
    <cellStyle name="Besuchter Hyperlink" xfId="427" builtinId="9" hidden="1"/>
    <cellStyle name="Besuchter Hyperlink" xfId="395" builtinId="9" hidden="1"/>
    <cellStyle name="Besuchter Hyperlink" xfId="362" builtinId="9" hidden="1"/>
    <cellStyle name="Besuchter Hyperlink" xfId="330" builtinId="9" hidden="1"/>
    <cellStyle name="Besuchter Hyperlink" xfId="298" builtinId="9" hidden="1"/>
    <cellStyle name="Besuchter Hyperlink" xfId="266" builtinId="9" hidden="1"/>
    <cellStyle name="Besuchter Hyperlink" xfId="234" builtinId="9" hidden="1"/>
    <cellStyle name="Besuchter Hyperlink" xfId="202" builtinId="9" hidden="1"/>
    <cellStyle name="Besuchter Hyperlink" xfId="170" builtinId="9" hidden="1"/>
    <cellStyle name="Besuchter Hyperlink" xfId="138" builtinId="9" hidden="1"/>
    <cellStyle name="Besuchter Hyperlink" xfId="106" builtinId="9" hidden="1"/>
    <cellStyle name="Besuchter Hyperlink" xfId="74" builtinId="9" hidden="1"/>
    <cellStyle name="Besuchter Hyperlink" xfId="24" builtinId="9" hidden="1"/>
    <cellStyle name="Besuchter Hyperlink" xfId="46" builtinId="9" hidden="1"/>
    <cellStyle name="Besuchter Hyperlink" xfId="8" builtinId="9" hidden="1"/>
    <cellStyle name="Besuchter Hyperlink" xfId="2" builtinId="9" hidden="1"/>
    <cellStyle name="Besuchter Hyperlink" xfId="18" builtinId="9" hidden="1"/>
    <cellStyle name="Besuchter Hyperlink" xfId="44" builtinId="9" hidden="1"/>
    <cellStyle name="Besuchter Hyperlink" xfId="22" builtinId="9" hidden="1"/>
    <cellStyle name="Besuchter Hyperlink" xfId="78" builtinId="9" hidden="1"/>
    <cellStyle name="Besuchter Hyperlink" xfId="110" builtinId="9" hidden="1"/>
    <cellStyle name="Besuchter Hyperlink" xfId="142" builtinId="9" hidden="1"/>
    <cellStyle name="Besuchter Hyperlink" xfId="174" builtinId="9" hidden="1"/>
    <cellStyle name="Besuchter Hyperlink" xfId="206" builtinId="9" hidden="1"/>
    <cellStyle name="Besuchter Hyperlink" xfId="238" builtinId="9" hidden="1"/>
    <cellStyle name="Besuchter Hyperlink" xfId="270" builtinId="9" hidden="1"/>
    <cellStyle name="Besuchter Hyperlink" xfId="302" builtinId="9" hidden="1"/>
    <cellStyle name="Besuchter Hyperlink" xfId="334" builtinId="9" hidden="1"/>
    <cellStyle name="Besuchter Hyperlink" xfId="367" builtinId="9" hidden="1"/>
    <cellStyle name="Besuchter Hyperlink" xfId="399" builtinId="9" hidden="1"/>
    <cellStyle name="Besuchter Hyperlink" xfId="431" builtinId="9" hidden="1"/>
    <cellStyle name="Besuchter Hyperlink" xfId="463" builtinId="9" hidden="1"/>
    <cellStyle name="Besuchter Hyperlink" xfId="495" builtinId="9" hidden="1"/>
    <cellStyle name="Besuchter Hyperlink" xfId="527" builtinId="9" hidden="1"/>
    <cellStyle name="Besuchter Hyperlink" xfId="559" builtinId="9" hidden="1"/>
    <cellStyle name="Besuchter Hyperlink" xfId="591" builtinId="9" hidden="1"/>
    <cellStyle name="Besuchter Hyperlink" xfId="623" builtinId="9" hidden="1"/>
    <cellStyle name="Besuchter Hyperlink" xfId="655" builtinId="9" hidden="1"/>
    <cellStyle name="Besuchter Hyperlink" xfId="687" builtinId="9" hidden="1"/>
    <cellStyle name="Besuchter Hyperlink" xfId="719" builtinId="9" hidden="1"/>
    <cellStyle name="Besuchter Hyperlink" xfId="751" builtinId="9" hidden="1"/>
    <cellStyle name="Besuchter Hyperlink" xfId="783" builtinId="9" hidden="1"/>
    <cellStyle name="Besuchter Hyperlink" xfId="815" builtinId="9" hidden="1"/>
    <cellStyle name="Besuchter Hyperlink" xfId="847" builtinId="9" hidden="1"/>
    <cellStyle name="Besuchter Hyperlink" xfId="821" builtinId="9" hidden="1"/>
    <cellStyle name="Besuchter Hyperlink" xfId="789" builtinId="9" hidden="1"/>
    <cellStyle name="Besuchter Hyperlink" xfId="757" builtinId="9" hidden="1"/>
    <cellStyle name="Besuchter Hyperlink" xfId="725" builtinId="9" hidden="1"/>
    <cellStyle name="Besuchter Hyperlink" xfId="693" builtinId="9" hidden="1"/>
    <cellStyle name="Besuchter Hyperlink" xfId="661" builtinId="9" hidden="1"/>
    <cellStyle name="Besuchter Hyperlink" xfId="629" builtinId="9" hidden="1"/>
    <cellStyle name="Besuchter Hyperlink" xfId="597" builtinId="9" hidden="1"/>
    <cellStyle name="Besuchter Hyperlink" xfId="565" builtinId="9" hidden="1"/>
    <cellStyle name="Besuchter Hyperlink" xfId="533" builtinId="9" hidden="1"/>
    <cellStyle name="Besuchter Hyperlink" xfId="501" builtinId="9" hidden="1"/>
    <cellStyle name="Besuchter Hyperlink" xfId="469" builtinId="9" hidden="1"/>
    <cellStyle name="Besuchter Hyperlink" xfId="437" builtinId="9" hidden="1"/>
    <cellStyle name="Besuchter Hyperlink" xfId="405" builtinId="9" hidden="1"/>
    <cellStyle name="Besuchter Hyperlink" xfId="373" builtinId="9" hidden="1"/>
    <cellStyle name="Besuchter Hyperlink" xfId="244" builtinId="9" hidden="1"/>
    <cellStyle name="Besuchter Hyperlink" xfId="268" builtinId="9" hidden="1"/>
    <cellStyle name="Besuchter Hyperlink" xfId="284" builtinId="9" hidden="1"/>
    <cellStyle name="Besuchter Hyperlink" xfId="308" builtinId="9" hidden="1"/>
    <cellStyle name="Besuchter Hyperlink" xfId="332" builtinId="9" hidden="1"/>
    <cellStyle name="Besuchter Hyperlink" xfId="348" builtinId="9" hidden="1"/>
    <cellStyle name="Besuchter Hyperlink" xfId="356" builtinId="9" hidden="1"/>
    <cellStyle name="Besuchter Hyperlink" xfId="292" builtinId="9" hidden="1"/>
    <cellStyle name="Besuchter Hyperlink" xfId="228" builtinId="9" hidden="1"/>
    <cellStyle name="Besuchter Hyperlink" xfId="204" builtinId="9" hidden="1"/>
    <cellStyle name="Besuchter Hyperlink" xfId="220" builtinId="9" hidden="1"/>
    <cellStyle name="Besuchter Hyperlink" xfId="172" builtinId="9" hidden="1"/>
    <cellStyle name="Besuchter Hyperlink" xfId="164" builtinId="9" hidden="1"/>
    <cellStyle name="Besuchter Hyperlink" xfId="180" builtinId="9" hidden="1"/>
    <cellStyle name="Besuchter Hyperlink" xfId="196" builtinId="9" hidden="1"/>
    <cellStyle name="Besuchter Hyperlink" xfId="212" builtinId="9" hidden="1"/>
    <cellStyle name="Besuchter Hyperlink" xfId="188" builtinId="9" hidden="1"/>
    <cellStyle name="Besuchter Hyperlink" xfId="260" builtinId="9" hidden="1"/>
    <cellStyle name="Besuchter Hyperlink" xfId="324" builtinId="9" hidden="1"/>
    <cellStyle name="Besuchter Hyperlink" xfId="365" builtinId="9" hidden="1"/>
    <cellStyle name="Besuchter Hyperlink" xfId="340" builtinId="9" hidden="1"/>
    <cellStyle name="Besuchter Hyperlink" xfId="316" builtinId="9" hidden="1"/>
    <cellStyle name="Besuchter Hyperlink" xfId="300" builtinId="9" hidden="1"/>
    <cellStyle name="Besuchter Hyperlink" xfId="276" builtinId="9" hidden="1"/>
    <cellStyle name="Besuchter Hyperlink" xfId="252" builtinId="9" hidden="1"/>
    <cellStyle name="Besuchter Hyperlink" xfId="236" builtinId="9" hidden="1"/>
    <cellStyle name="Besuchter Hyperlink" xfId="389" builtinId="9" hidden="1"/>
    <cellStyle name="Besuchter Hyperlink" xfId="421" builtinId="9" hidden="1"/>
    <cellStyle name="Besuchter Hyperlink" xfId="453" builtinId="9" hidden="1"/>
    <cellStyle name="Besuchter Hyperlink" xfId="485" builtinId="9" hidden="1"/>
    <cellStyle name="Besuchter Hyperlink" xfId="517" builtinId="9" hidden="1"/>
    <cellStyle name="Besuchter Hyperlink" xfId="549" builtinId="9" hidden="1"/>
    <cellStyle name="Besuchter Hyperlink" xfId="581" builtinId="9" hidden="1"/>
    <cellStyle name="Besuchter Hyperlink" xfId="613" builtinId="9" hidden="1"/>
    <cellStyle name="Besuchter Hyperlink" xfId="645" builtinId="9" hidden="1"/>
    <cellStyle name="Besuchter Hyperlink" xfId="677" builtinId="9" hidden="1"/>
    <cellStyle name="Besuchter Hyperlink" xfId="709" builtinId="9" hidden="1"/>
    <cellStyle name="Besuchter Hyperlink" xfId="741" builtinId="9" hidden="1"/>
    <cellStyle name="Besuchter Hyperlink" xfId="773" builtinId="9" hidden="1"/>
    <cellStyle name="Besuchter Hyperlink" xfId="805" builtinId="9" hidden="1"/>
    <cellStyle name="Besuchter Hyperlink" xfId="837" builtinId="9" hidden="1"/>
    <cellStyle name="Besuchter Hyperlink" xfId="831" builtinId="9" hidden="1"/>
    <cellStyle name="Besuchter Hyperlink" xfId="799" builtinId="9" hidden="1"/>
    <cellStyle name="Besuchter Hyperlink" xfId="767" builtinId="9" hidden="1"/>
    <cellStyle name="Besuchter Hyperlink" xfId="735" builtinId="9" hidden="1"/>
    <cellStyle name="Besuchter Hyperlink" xfId="703" builtinId="9" hidden="1"/>
    <cellStyle name="Besuchter Hyperlink" xfId="671" builtinId="9" hidden="1"/>
    <cellStyle name="Besuchter Hyperlink" xfId="639" builtinId="9" hidden="1"/>
    <cellStyle name="Besuchter Hyperlink" xfId="607" builtinId="9" hidden="1"/>
    <cellStyle name="Besuchter Hyperlink" xfId="575" builtinId="9" hidden="1"/>
    <cellStyle name="Besuchter Hyperlink" xfId="543" builtinId="9" hidden="1"/>
    <cellStyle name="Besuchter Hyperlink" xfId="511" builtinId="9" hidden="1"/>
    <cellStyle name="Besuchter Hyperlink" xfId="479" builtinId="9" hidden="1"/>
    <cellStyle name="Besuchter Hyperlink" xfId="447" builtinId="9" hidden="1"/>
    <cellStyle name="Besuchter Hyperlink" xfId="415" builtinId="9" hidden="1"/>
    <cellStyle name="Besuchter Hyperlink" xfId="383" builtinId="9" hidden="1"/>
    <cellStyle name="Besuchter Hyperlink" xfId="350" builtinId="9" hidden="1"/>
    <cellStyle name="Besuchter Hyperlink" xfId="318" builtinId="9" hidden="1"/>
    <cellStyle name="Besuchter Hyperlink" xfId="286" builtinId="9" hidden="1"/>
    <cellStyle name="Besuchter Hyperlink" xfId="254" builtinId="9" hidden="1"/>
    <cellStyle name="Besuchter Hyperlink" xfId="222" builtinId="9" hidden="1"/>
    <cellStyle name="Besuchter Hyperlink" xfId="190" builtinId="9" hidden="1"/>
    <cellStyle name="Besuchter Hyperlink" xfId="158" builtinId="9" hidden="1"/>
    <cellStyle name="Besuchter Hyperlink" xfId="126" builtinId="9" hidden="1"/>
    <cellStyle name="Besuchter Hyperlink" xfId="94" builtinId="9" hidden="1"/>
    <cellStyle name="Besuchter Hyperlink" xfId="62" builtinId="9" hidden="1"/>
    <cellStyle name="Besuchter Hyperlink" xfId="32" builtinId="9" hidden="1"/>
    <cellStyle name="Besuchter Hyperlink" xfId="50" builtinId="9" hidden="1"/>
    <cellStyle name="Besuchter Hyperlink" xfId="16" builtinId="9" hidden="1"/>
    <cellStyle name="Besuchter Hyperlink" xfId="10" builtinId="9" hidden="1"/>
    <cellStyle name="Besuchter Hyperlink" xfId="42" builtinId="9" hidden="1"/>
    <cellStyle name="Besuchter Hyperlink" xfId="36" builtinId="9" hidden="1"/>
    <cellStyle name="Besuchter Hyperlink" xfId="58" builtinId="9" hidden="1"/>
    <cellStyle name="Besuchter Hyperlink" xfId="90" builtinId="9" hidden="1"/>
    <cellStyle name="Besuchter Hyperlink" xfId="122" builtinId="9" hidden="1"/>
    <cellStyle name="Besuchter Hyperlink" xfId="154" builtinId="9" hidden="1"/>
    <cellStyle name="Besuchter Hyperlink" xfId="186" builtinId="9" hidden="1"/>
    <cellStyle name="Besuchter Hyperlink" xfId="218" builtinId="9" hidden="1"/>
    <cellStyle name="Besuchter Hyperlink" xfId="250" builtinId="9" hidden="1"/>
    <cellStyle name="Besuchter Hyperlink" xfId="282" builtinId="9" hidden="1"/>
    <cellStyle name="Besuchter Hyperlink" xfId="314" builtinId="9" hidden="1"/>
    <cellStyle name="Besuchter Hyperlink" xfId="346" builtinId="9" hidden="1"/>
    <cellStyle name="Besuchter Hyperlink" xfId="379" builtinId="9" hidden="1"/>
    <cellStyle name="Besuchter Hyperlink" xfId="411" builtinId="9" hidden="1"/>
    <cellStyle name="Besuchter Hyperlink" xfId="443" builtinId="9" hidden="1"/>
    <cellStyle name="Besuchter Hyperlink" xfId="475" builtinId="9" hidden="1"/>
    <cellStyle name="Besuchter Hyperlink" xfId="507" builtinId="9" hidden="1"/>
    <cellStyle name="Besuchter Hyperlink" xfId="539" builtinId="9" hidden="1"/>
    <cellStyle name="Besuchter Hyperlink" xfId="571" builtinId="9" hidden="1"/>
    <cellStyle name="Besuchter Hyperlink" xfId="603" builtinId="9" hidden="1"/>
    <cellStyle name="Besuchter Hyperlink" xfId="635" builtinId="9" hidden="1"/>
    <cellStyle name="Besuchter Hyperlink" xfId="667" builtinId="9" hidden="1"/>
    <cellStyle name="Besuchter Hyperlink" xfId="699" builtinId="9" hidden="1"/>
    <cellStyle name="Besuchter Hyperlink" xfId="731" builtinId="9" hidden="1"/>
    <cellStyle name="Besuchter Hyperlink" xfId="763" builtinId="9" hidden="1"/>
    <cellStyle name="Besuchter Hyperlink" xfId="795" builtinId="9" hidden="1"/>
    <cellStyle name="Besuchter Hyperlink" xfId="827" builtinId="9" hidden="1"/>
    <cellStyle name="Besuchter Hyperlink" xfId="841" builtinId="9" hidden="1"/>
    <cellStyle name="Besuchter Hyperlink" xfId="809" builtinId="9" hidden="1"/>
    <cellStyle name="Besuchter Hyperlink" xfId="777" builtinId="9" hidden="1"/>
    <cellStyle name="Besuchter Hyperlink" xfId="745" builtinId="9" hidden="1"/>
    <cellStyle name="Besuchter Hyperlink" xfId="713" builtinId="9" hidden="1"/>
    <cellStyle name="Besuchter Hyperlink" xfId="681" builtinId="9" hidden="1"/>
    <cellStyle name="Besuchter Hyperlink" xfId="649" builtinId="9" hidden="1"/>
    <cellStyle name="Besuchter Hyperlink" xfId="617" builtinId="9" hidden="1"/>
    <cellStyle name="Besuchter Hyperlink" xfId="585" builtinId="9" hidden="1"/>
    <cellStyle name="Besuchter Hyperlink" xfId="553" builtinId="9" hidden="1"/>
    <cellStyle name="Besuchter Hyperlink" xfId="521" builtinId="9" hidden="1"/>
    <cellStyle name="Besuchter Hyperlink" xfId="489" builtinId="9" hidden="1"/>
    <cellStyle name="Besuchter Hyperlink" xfId="457" builtinId="9" hidden="1"/>
    <cellStyle name="Besuchter Hyperlink" xfId="425" builtinId="9" hidden="1"/>
    <cellStyle name="Besuchter Hyperlink" xfId="393" builtinId="9" hidden="1"/>
    <cellStyle name="Besuchter Hyperlink" xfId="360" builtinId="9" hidden="1"/>
    <cellStyle name="Besuchter Hyperlink" xfId="328" builtinId="9" hidden="1"/>
    <cellStyle name="Besuchter Hyperlink" xfId="296" builtinId="9" hidden="1"/>
    <cellStyle name="Besuchter Hyperlink" xfId="264" builtinId="9" hidden="1"/>
    <cellStyle name="Besuchter Hyperlink" xfId="232" builtinId="9" hidden="1"/>
    <cellStyle name="Besuchter Hyperlink" xfId="200" builtinId="9" hidden="1"/>
    <cellStyle name="Besuchter Hyperlink" xfId="168" builtinId="9" hidden="1"/>
    <cellStyle name="Besuchter Hyperlink" xfId="100" builtinId="9" hidden="1"/>
    <cellStyle name="Besuchter Hyperlink" xfId="124" builtinId="9" hidden="1"/>
    <cellStyle name="Besuchter Hyperlink" xfId="144" builtinId="9" hidden="1"/>
    <cellStyle name="Besuchter Hyperlink" xfId="136" builtinId="9" hidden="1"/>
    <cellStyle name="Besuchter Hyperlink" xfId="68" builtinId="9" hidden="1"/>
    <cellStyle name="Besuchter Hyperlink" xfId="72" builtinId="9" hidden="1"/>
    <cellStyle name="Besuchter Hyperlink" xfId="56" builtinId="9" hidden="1"/>
    <cellStyle name="Besuchter Hyperlink" xfId="84" builtinId="9" hidden="1"/>
    <cellStyle name="Besuchter Hyperlink" xfId="88" builtinId="9" hidden="1"/>
    <cellStyle name="Besuchter Hyperlink" xfId="152" builtinId="9" hidden="1"/>
    <cellStyle name="Besuchter Hyperlink" xfId="140" builtinId="9" hidden="1"/>
    <cellStyle name="Besuchter Hyperlink" xfId="116" builtinId="9" hidden="1"/>
    <cellStyle name="Besuchter Hyperlink" xfId="96" builtinId="9" hidden="1"/>
    <cellStyle name="Besuchter Hyperlink" xfId="176" builtinId="9" hidden="1"/>
    <cellStyle name="Besuchter Hyperlink" xfId="208" builtinId="9" hidden="1"/>
    <cellStyle name="Besuchter Hyperlink" xfId="240" builtinId="9" hidden="1"/>
    <cellStyle name="Besuchter Hyperlink" xfId="272" builtinId="9" hidden="1"/>
    <cellStyle name="Besuchter Hyperlink" xfId="304" builtinId="9" hidden="1"/>
    <cellStyle name="Besuchter Hyperlink" xfId="336" builtinId="9" hidden="1"/>
    <cellStyle name="Besuchter Hyperlink" xfId="369" builtinId="9" hidden="1"/>
    <cellStyle name="Besuchter Hyperlink" xfId="401" builtinId="9" hidden="1"/>
    <cellStyle name="Besuchter Hyperlink" xfId="433" builtinId="9" hidden="1"/>
    <cellStyle name="Besuchter Hyperlink" xfId="465" builtinId="9" hidden="1"/>
    <cellStyle name="Besuchter Hyperlink" xfId="497" builtinId="9" hidden="1"/>
    <cellStyle name="Besuchter Hyperlink" xfId="529" builtinId="9" hidden="1"/>
    <cellStyle name="Besuchter Hyperlink" xfId="561" builtinId="9" hidden="1"/>
    <cellStyle name="Besuchter Hyperlink" xfId="593" builtinId="9" hidden="1"/>
    <cellStyle name="Besuchter Hyperlink" xfId="625" builtinId="9" hidden="1"/>
    <cellStyle name="Besuchter Hyperlink" xfId="657" builtinId="9" hidden="1"/>
    <cellStyle name="Besuchter Hyperlink" xfId="689" builtinId="9" hidden="1"/>
    <cellStyle name="Besuchter Hyperlink" xfId="721" builtinId="9" hidden="1"/>
    <cellStyle name="Besuchter Hyperlink" xfId="753" builtinId="9" hidden="1"/>
    <cellStyle name="Besuchter Hyperlink" xfId="785" builtinId="9" hidden="1"/>
    <cellStyle name="Besuchter Hyperlink" xfId="817" builtinId="9" hidden="1"/>
    <cellStyle name="Besuchter Hyperlink" xfId="849" builtinId="9" hidden="1"/>
    <cellStyle name="Besuchter Hyperlink" xfId="819" builtinId="9" hidden="1"/>
    <cellStyle name="Besuchter Hyperlink" xfId="787" builtinId="9" hidden="1"/>
    <cellStyle name="Besuchter Hyperlink" xfId="755" builtinId="9" hidden="1"/>
    <cellStyle name="Besuchter Hyperlink" xfId="723" builtinId="9" hidden="1"/>
    <cellStyle name="Besuchter Hyperlink" xfId="691" builtinId="9" hidden="1"/>
    <cellStyle name="Besuchter Hyperlink" xfId="659" builtinId="9" hidden="1"/>
    <cellStyle name="Besuchter Hyperlink" xfId="627" builtinId="9" hidden="1"/>
    <cellStyle name="Besuchter Hyperlink" xfId="595" builtinId="9" hidden="1"/>
    <cellStyle name="Besuchter Hyperlink" xfId="563" builtinId="9" hidden="1"/>
    <cellStyle name="Besuchter Hyperlink" xfId="531" builtinId="9" hidden="1"/>
    <cellStyle name="Besuchter Hyperlink" xfId="499" builtinId="9" hidden="1"/>
    <cellStyle name="Besuchter Hyperlink" xfId="467" builtinId="9" hidden="1"/>
    <cellStyle name="Besuchter Hyperlink" xfId="435" builtinId="9" hidden="1"/>
    <cellStyle name="Besuchter Hyperlink" xfId="403" builtinId="9" hidden="1"/>
    <cellStyle name="Besuchter Hyperlink" xfId="371" builtinId="9" hidden="1"/>
    <cellStyle name="Besuchter Hyperlink" xfId="338" builtinId="9" hidden="1"/>
    <cellStyle name="Besuchter Hyperlink" xfId="306" builtinId="9" hidden="1"/>
    <cellStyle name="Besuchter Hyperlink" xfId="274" builtinId="9" hidden="1"/>
    <cellStyle name="Besuchter Hyperlink" xfId="242" builtinId="9" hidden="1"/>
    <cellStyle name="Besuchter Hyperlink" xfId="210" builtinId="9" hidden="1"/>
    <cellStyle name="Besuchter Hyperlink" xfId="178" builtinId="9" hidden="1"/>
    <cellStyle name="Besuchter Hyperlink" xfId="146" builtinId="9" hidden="1"/>
    <cellStyle name="Besuchter Hyperlink" xfId="114" builtinId="9" hidden="1"/>
    <cellStyle name="Besuchter Hyperlink" xfId="82" builtinId="9" hidden="1"/>
    <cellStyle name="Besuchter Hyperlink" xfId="20" builtinId="9" hidden="1"/>
    <cellStyle name="Besuchter Hyperlink" xfId="40" builtinId="9" hidden="1"/>
    <cellStyle name="Besuchter Hyperlink" xfId="26" builtinId="9" hidden="1"/>
    <cellStyle name="Besuchter Hyperlink" xfId="6" builtinId="9" hidden="1"/>
    <cellStyle name="Besuchter Hyperlink" xfId="12" builtinId="9" hidden="1"/>
    <cellStyle name="Besuchter Hyperlink" xfId="48" builtinId="9" hidden="1"/>
    <cellStyle name="Besuchter Hyperlink" xfId="28" builtinId="9" hidden="1"/>
    <cellStyle name="Besuchter Hyperlink" xfId="70" builtinId="9" hidden="1"/>
    <cellStyle name="Besuchter Hyperlink" xfId="102" builtinId="9" hidden="1"/>
    <cellStyle name="Besuchter Hyperlink" xfId="134" builtinId="9" hidden="1"/>
    <cellStyle name="Besuchter Hyperlink" xfId="166" builtinId="9" hidden="1"/>
    <cellStyle name="Besuchter Hyperlink" xfId="198" builtinId="9" hidden="1"/>
    <cellStyle name="Besuchter Hyperlink" xfId="230" builtinId="9" hidden="1"/>
    <cellStyle name="Besuchter Hyperlink" xfId="262" builtinId="9" hidden="1"/>
    <cellStyle name="Besuchter Hyperlink" xfId="294" builtinId="9" hidden="1"/>
    <cellStyle name="Besuchter Hyperlink" xfId="326" builtinId="9" hidden="1"/>
    <cellStyle name="Besuchter Hyperlink" xfId="358" builtinId="9" hidden="1"/>
    <cellStyle name="Besuchter Hyperlink" xfId="391" builtinId="9" hidden="1"/>
    <cellStyle name="Besuchter Hyperlink" xfId="423" builtinId="9" hidden="1"/>
    <cellStyle name="Besuchter Hyperlink" xfId="455" builtinId="9" hidden="1"/>
    <cellStyle name="Besuchter Hyperlink" xfId="487" builtinId="9" hidden="1"/>
    <cellStyle name="Besuchter Hyperlink" xfId="519" builtinId="9" hidden="1"/>
    <cellStyle name="Besuchter Hyperlink" xfId="551" builtinId="9" hidden="1"/>
    <cellStyle name="Besuchter Hyperlink" xfId="583" builtinId="9" hidden="1"/>
    <cellStyle name="Besuchter Hyperlink" xfId="615" builtinId="9" hidden="1"/>
    <cellStyle name="Besuchter Hyperlink" xfId="647" builtinId="9" hidden="1"/>
    <cellStyle name="Besuchter Hyperlink" xfId="679" builtinId="9" hidden="1"/>
    <cellStyle name="Besuchter Hyperlink" xfId="711" builtinId="9" hidden="1"/>
    <cellStyle name="Besuchter Hyperlink" xfId="743" builtinId="9" hidden="1"/>
    <cellStyle name="Besuchter Hyperlink" xfId="775" builtinId="9" hidden="1"/>
    <cellStyle name="Besuchter Hyperlink" xfId="807" builtinId="9" hidden="1"/>
    <cellStyle name="Besuchter Hyperlink" xfId="839" builtinId="9" hidden="1"/>
    <cellStyle name="Besuchter Hyperlink" xfId="829" builtinId="9" hidden="1"/>
    <cellStyle name="Besuchter Hyperlink" xfId="797" builtinId="9" hidden="1"/>
    <cellStyle name="Besuchter Hyperlink" xfId="525" builtinId="9" hidden="1"/>
    <cellStyle name="Besuchter Hyperlink" xfId="541" builtinId="9" hidden="1"/>
    <cellStyle name="Besuchter Hyperlink" xfId="557" builtinId="9" hidden="1"/>
    <cellStyle name="Besuchter Hyperlink" xfId="589" builtinId="9" hidden="1"/>
    <cellStyle name="Besuchter Hyperlink" xfId="605" builtinId="9" hidden="1"/>
    <cellStyle name="Besuchter Hyperlink" xfId="621" builtinId="9" hidden="1"/>
    <cellStyle name="Besuchter Hyperlink" xfId="653" builtinId="9" hidden="1"/>
    <cellStyle name="Besuchter Hyperlink" xfId="669" builtinId="9" hidden="1"/>
    <cellStyle name="Besuchter Hyperlink" xfId="685" builtinId="9" hidden="1"/>
    <cellStyle name="Besuchter Hyperlink" xfId="717" builtinId="9" hidden="1"/>
    <cellStyle name="Besuchter Hyperlink" xfId="733" builtinId="9" hidden="1"/>
    <cellStyle name="Besuchter Hyperlink" xfId="749" builtinId="9" hidden="1"/>
    <cellStyle name="Besuchter Hyperlink" xfId="781" builtinId="9" hidden="1"/>
    <cellStyle name="Besuchter Hyperlink" xfId="765" builtinId="9" hidden="1"/>
    <cellStyle name="Besuchter Hyperlink" xfId="701" builtinId="9" hidden="1"/>
    <cellStyle name="Besuchter Hyperlink" xfId="637" builtinId="9" hidden="1"/>
    <cellStyle name="Besuchter Hyperlink" xfId="573" builtinId="9" hidden="1"/>
    <cellStyle name="Besuchter Hyperlink" xfId="509" builtinId="9" hidden="1"/>
    <cellStyle name="Besuchter Hyperlink" xfId="429" builtinId="9" hidden="1"/>
    <cellStyle name="Besuchter Hyperlink" xfId="461" builtinId="9" hidden="1"/>
    <cellStyle name="Besuchter Hyperlink" xfId="477" builtinId="9" hidden="1"/>
    <cellStyle name="Besuchter Hyperlink" xfId="493" builtinId="9" hidden="1"/>
    <cellStyle name="Besuchter Hyperlink" xfId="445" builtinId="9" hidden="1"/>
    <cellStyle name="Besuchter Hyperlink" xfId="397" builtinId="9" hidden="1"/>
    <cellStyle name="Besuchter Hyperlink" xfId="413" builtinId="9" hidden="1"/>
    <cellStyle name="Besuchter Hyperlink" xfId="381" builtinId="9" hidden="1"/>
    <cellStyle name="Link" xfId="510" builtinId="8" hidden="1"/>
    <cellStyle name="Link" xfId="488" builtinId="8" hidden="1"/>
    <cellStyle name="Link" xfId="388" builtinId="8" hidden="1"/>
    <cellStyle name="Link" xfId="396" builtinId="8" hidden="1"/>
    <cellStyle name="Link" xfId="398" builtinId="8" hidden="1"/>
    <cellStyle name="Link" xfId="406" builtinId="8" hidden="1"/>
    <cellStyle name="Link" xfId="412" builtinId="8" hidden="1"/>
    <cellStyle name="Link" xfId="416" builtinId="8" hidden="1"/>
    <cellStyle name="Link" xfId="420" builtinId="8" hidden="1"/>
    <cellStyle name="Link" xfId="428" builtinId="8" hidden="1"/>
    <cellStyle name="Link" xfId="430" builtinId="8" hidden="1"/>
    <cellStyle name="Link" xfId="432" builtinId="8" hidden="1"/>
    <cellStyle name="Link" xfId="440" builtinId="8" hidden="1"/>
    <cellStyle name="Link" xfId="444" builtinId="8" hidden="1"/>
    <cellStyle name="Link" xfId="452" builtinId="8" hidden="1"/>
    <cellStyle name="Link" xfId="456" builtinId="8" hidden="1"/>
    <cellStyle name="Link" xfId="462" builtinId="8" hidden="1"/>
    <cellStyle name="Link" xfId="464" builtinId="8" hidden="1"/>
    <cellStyle name="Link" xfId="472" builtinId="8" hidden="1"/>
    <cellStyle name="Link" xfId="476" builtinId="8" hidden="1"/>
    <cellStyle name="Link" xfId="478" builtinId="8" hidden="1"/>
    <cellStyle name="Link" xfId="343" builtinId="8" hidden="1"/>
    <cellStyle name="Link" xfId="347" builtinId="8" hidden="1"/>
    <cellStyle name="Link" xfId="351" builtinId="8" hidden="1"/>
    <cellStyle name="Link" xfId="357" builtinId="8" hidden="1"/>
    <cellStyle name="Link" xfId="366" builtinId="8" hidden="1"/>
    <cellStyle name="Link" xfId="368" builtinId="8" hidden="1"/>
    <cellStyle name="Link" xfId="376" builtinId="8" hidden="1"/>
    <cellStyle name="Link" xfId="380" builtinId="8" hidden="1"/>
    <cellStyle name="Link" xfId="382" builtinId="8" hidden="1"/>
    <cellStyle name="Link" xfId="325" builtinId="8" hidden="1"/>
    <cellStyle name="Link" xfId="327" builtinId="8" hidden="1"/>
    <cellStyle name="Link" xfId="333" builtinId="8" hidden="1"/>
    <cellStyle name="Link" xfId="339" builtinId="8" hidden="1"/>
    <cellStyle name="Link" xfId="315" builtinId="8" hidden="1"/>
    <cellStyle name="Link" xfId="317" builtinId="8" hidden="1"/>
    <cellStyle name="Link" xfId="309" builtinId="8" hidden="1"/>
    <cellStyle name="Link" xfId="311" builtinId="8" hidden="1"/>
    <cellStyle name="Link" xfId="307" builtinId="8" hidden="1"/>
    <cellStyle name="Link" xfId="341" builtinId="8" hidden="1"/>
    <cellStyle name="Link" xfId="331" builtinId="8" hidden="1"/>
    <cellStyle name="Link" xfId="384" builtinId="8" hidden="1"/>
    <cellStyle name="Link" xfId="364" builtinId="8" hidden="1"/>
    <cellStyle name="Link" xfId="349" builtinId="8" hidden="1"/>
    <cellStyle name="Link" xfId="446" builtinId="8" hidden="1"/>
    <cellStyle name="Link" xfId="460" builtinId="8" hidden="1"/>
    <cellStyle name="Link" xfId="448" builtinId="8" hidden="1"/>
    <cellStyle name="Link" xfId="436" builtinId="8" hidden="1"/>
    <cellStyle name="Link" xfId="414" builtinId="8" hidden="1"/>
    <cellStyle name="Link" xfId="400" builtinId="8" hidden="1"/>
    <cellStyle name="Link" xfId="390" builtinId="8" hidden="1"/>
    <cellStyle name="Link" xfId="616" builtinId="8" hidden="1"/>
    <cellStyle name="Link" xfId="702" builtinId="8" hidden="1"/>
    <cellStyle name="Link" xfId="700" builtinId="8" hidden="1"/>
    <cellStyle name="Link" xfId="676" builtinId="8" hidden="1"/>
    <cellStyle name="Link" xfId="664" builtinId="8" hidden="1"/>
    <cellStyle name="Link" xfId="652" builtinId="8" hidden="1"/>
    <cellStyle name="Link" xfId="628" builtinId="8" hidden="1"/>
    <cellStyle name="Link" xfId="614" builtinId="8" hidden="1"/>
    <cellStyle name="Link" xfId="604" builtinId="8" hidden="1"/>
    <cellStyle name="Link" xfId="580" builtinId="8" hidden="1"/>
    <cellStyle name="Link" xfId="566" builtinId="8" hidden="1"/>
    <cellStyle name="Link" xfId="556" builtinId="8" hidden="1"/>
    <cellStyle name="Link" xfId="528" builtinId="8" hidden="1"/>
    <cellStyle name="Link" xfId="518" builtinId="8" hidden="1"/>
    <cellStyle name="Link" xfId="504" builtinId="8" hidden="1"/>
    <cellStyle name="Link" xfId="480" builtinId="8" hidden="1"/>
    <cellStyle name="Link" xfId="744" builtinId="8" hidden="1"/>
    <cellStyle name="Link" xfId="788" builtinId="8" hidden="1"/>
    <cellStyle name="Link" xfId="778" builtinId="8" hidden="1"/>
    <cellStyle name="Link" xfId="650" builtinId="8" hidden="1"/>
    <cellStyle name="Link" xfId="522" builtinId="8" hidden="1"/>
    <cellStyle name="Link" xfId="141" builtinId="8" hidden="1"/>
    <cellStyle name="Link" xfId="177" builtinId="8" hidden="1"/>
    <cellStyle name="Link" xfId="213" builtinId="8" hidden="1"/>
    <cellStyle name="Link" xfId="287" builtinId="8" hidden="1"/>
    <cellStyle name="Link" xfId="169" builtinId="8" hidden="1"/>
    <cellStyle name="Link" xfId="89" builtinId="8" hidden="1"/>
    <cellStyle name="Link" xfId="51" builtinId="8" hidden="1"/>
    <cellStyle name="Link" xfId="13" builtinId="8" hidden="1"/>
    <cellStyle name="Link" xfId="11" builtinId="8" hidden="1"/>
    <cellStyle name="Link" xfId="41" builtinId="8" hidden="1"/>
    <cellStyle name="Link" xfId="49" builtinId="8" hidden="1"/>
    <cellStyle name="Link" xfId="37" builtinId="8" hidden="1"/>
    <cellStyle name="Link" xfId="121" builtinId="8" hidden="1"/>
    <cellStyle name="Link" xfId="111" builtinId="8" hidden="1"/>
    <cellStyle name="Link" xfId="99" builtinId="8" hidden="1"/>
    <cellStyle name="Link" xfId="77" builtinId="8" hidden="1"/>
    <cellStyle name="Link" xfId="65" builtinId="8" hidden="1"/>
    <cellStyle name="Link" xfId="185" builtinId="8" hidden="1"/>
    <cellStyle name="Link" xfId="546" builtinId="8" hidden="1"/>
    <cellStyle name="Link" xfId="538" builtinId="8" hidden="1"/>
    <cellStyle name="Link" xfId="514" builtinId="8" hidden="1"/>
    <cellStyle name="Link" xfId="498" builtinId="8" hidden="1"/>
    <cellStyle name="Link" xfId="482" builtinId="8" hidden="1"/>
    <cellStyle name="Link" xfId="474" builtinId="8" hidden="1"/>
    <cellStyle name="Link" xfId="450" builtinId="8" hidden="1"/>
    <cellStyle name="Link" xfId="434" builtinId="8" hidden="1"/>
    <cellStyle name="Link" xfId="418" builtinId="8" hidden="1"/>
    <cellStyle name="Link" xfId="402" builtinId="8" hidden="1"/>
    <cellStyle name="Link" xfId="386" builtinId="8" hidden="1"/>
    <cellStyle name="Link" xfId="378" builtinId="8" hidden="1"/>
    <cellStyle name="Link" xfId="345" builtinId="8" hidden="1"/>
    <cellStyle name="Link" xfId="337" builtinId="8" hidden="1"/>
    <cellStyle name="Link" xfId="321" builtinId="8" hidden="1"/>
    <cellStyle name="Link" xfId="305" builtinId="8" hidden="1"/>
    <cellStyle name="Link" xfId="133" builtinId="8" hidden="1"/>
    <cellStyle name="Link" xfId="135" builtinId="8" hidden="1"/>
    <cellStyle name="Link" xfId="145" builtinId="8" hidden="1"/>
    <cellStyle name="Link" xfId="147" builtinId="8" hidden="1"/>
    <cellStyle name="Link" xfId="151" builtinId="8" hidden="1"/>
    <cellStyle name="Link" xfId="157" builtinId="8" hidden="1"/>
    <cellStyle name="Link" xfId="161" builtinId="8" hidden="1"/>
    <cellStyle name="Link" xfId="165" builtinId="8" hidden="1"/>
    <cellStyle name="Link" xfId="173" builtinId="8" hidden="1"/>
    <cellStyle name="Link" xfId="175" builtinId="8" hidden="1"/>
    <cellStyle name="Link" xfId="179" builtinId="8" hidden="1"/>
    <cellStyle name="Link" xfId="183" builtinId="8" hidden="1"/>
    <cellStyle name="Link" xfId="191" builtinId="8" hidden="1"/>
    <cellStyle name="Link" xfId="193" builtinId="8" hidden="1"/>
    <cellStyle name="Link" xfId="199" builtinId="8" hidden="1"/>
    <cellStyle name="Link" xfId="203" builtinId="8" hidden="1"/>
    <cellStyle name="Link" xfId="207" builtinId="8" hidden="1"/>
    <cellStyle name="Link" xfId="215" builtinId="8" hidden="1"/>
    <cellStyle name="Link" xfId="219" builtinId="8" hidden="1"/>
    <cellStyle name="Link" xfId="221" builtinId="8" hidden="1"/>
    <cellStyle name="Link" xfId="227" builtinId="8" hidden="1"/>
    <cellStyle name="Link" xfId="229" builtinId="8" hidden="1"/>
    <cellStyle name="Link" xfId="235" builtinId="8" hidden="1"/>
    <cellStyle name="Link" xfId="243" builtinId="8" hidden="1"/>
    <cellStyle name="Link" xfId="245" builtinId="8" hidden="1"/>
    <cellStyle name="Link" xfId="247" builtinId="8" hidden="1"/>
    <cellStyle name="Link" xfId="255" builtinId="8" hidden="1"/>
    <cellStyle name="Link" xfId="257" builtinId="8" hidden="1"/>
    <cellStyle name="Link" xfId="263" builtinId="8" hidden="1"/>
    <cellStyle name="Link" xfId="271" builtinId="8" hidden="1"/>
    <cellStyle name="Link" xfId="273" builtinId="8" hidden="1"/>
    <cellStyle name="Link" xfId="275" builtinId="8" hidden="1"/>
    <cellStyle name="Link" xfId="283" builtinId="8" hidden="1"/>
    <cellStyle name="Link" xfId="289" builtinId="8" hidden="1"/>
    <cellStyle name="Link" xfId="291" builtinId="8" hidden="1"/>
    <cellStyle name="Link" xfId="299" builtinId="8" hidden="1"/>
    <cellStyle name="Link" xfId="301" builtinId="8" hidden="1"/>
    <cellStyle name="Link" xfId="303" builtinId="8" hidden="1"/>
    <cellStyle name="Link" xfId="249" builtinId="8" hidden="1"/>
    <cellStyle name="Link" xfId="217" builtinId="8" hidden="1"/>
    <cellStyle name="Link" xfId="201" builtinId="8" hidden="1"/>
    <cellStyle name="Link" xfId="285" builtinId="8" hidden="1"/>
    <cellStyle name="Link" xfId="261" builtinId="8" hidden="1"/>
    <cellStyle name="Link" xfId="237" builtinId="8" hidden="1"/>
    <cellStyle name="Link" xfId="189" builtinId="8" hidden="1"/>
    <cellStyle name="Link" xfId="163" builtinId="8" hidden="1"/>
    <cellStyle name="Link" xfId="139" builtinId="8" hidden="1"/>
    <cellStyle name="Link" xfId="442" builtinId="8" hidden="1"/>
    <cellStyle name="Link" xfId="530" builtinId="8" hidden="1"/>
    <cellStyle name="Link" xfId="822" builtinId="8" hidden="1"/>
    <cellStyle name="Link" xfId="828" builtinId="8" hidden="1"/>
    <cellStyle name="Link" xfId="832" builtinId="8" hidden="1"/>
    <cellStyle name="Link" xfId="836" builtinId="8" hidden="1"/>
    <cellStyle name="Link" xfId="846" builtinId="8" hidden="1"/>
    <cellStyle name="Link" xfId="848" builtinId="8" hidden="1"/>
    <cellStyle name="Link" xfId="834" builtinId="8" hidden="1"/>
    <cellStyle name="Link" xfId="818" builtinId="8" hidden="1"/>
    <cellStyle name="Link" xfId="802" builtinId="8" hidden="1"/>
    <cellStyle name="Link" xfId="794" builtinId="8" hidden="1"/>
    <cellStyle name="Link" xfId="770" builtinId="8" hidden="1"/>
    <cellStyle name="Link" xfId="762" builtinId="8" hidden="1"/>
    <cellStyle name="Link" xfId="754" builtinId="8" hidden="1"/>
    <cellStyle name="Link" xfId="730" builtinId="8" hidden="1"/>
    <cellStyle name="Link" xfId="722" builtinId="8" hidden="1"/>
    <cellStyle name="Link" xfId="706" builtinId="8" hidden="1"/>
    <cellStyle name="Link" xfId="674" builtinId="8" hidden="1"/>
    <cellStyle name="Link" xfId="666" builtinId="8" hidden="1"/>
    <cellStyle name="Link" xfId="658" builtinId="8" hidden="1"/>
    <cellStyle name="Link" xfId="634" builtinId="8" hidden="1"/>
    <cellStyle name="Link" xfId="626" builtinId="8" hidden="1"/>
    <cellStyle name="Link" xfId="610" builtinId="8" hidden="1"/>
    <cellStyle name="Link" xfId="594" builtinId="8" hidden="1"/>
    <cellStyle name="Link" xfId="578" builtinId="8" hidden="1"/>
    <cellStyle name="Link" xfId="570" builtinId="8" hidden="1"/>
    <cellStyle name="Link" xfId="844" builtinId="8" hidden="1"/>
    <cellStyle name="Link" xfId="764" builtinId="8" hidden="1"/>
    <cellStyle name="Link" xfId="768" builtinId="8" hidden="1"/>
    <cellStyle name="Link" xfId="774" builtinId="8" hidden="1"/>
    <cellStyle name="Link" xfId="780" builtinId="8" hidden="1"/>
    <cellStyle name="Link" xfId="782" builtinId="8" hidden="1"/>
    <cellStyle name="Link" xfId="792" builtinId="8" hidden="1"/>
    <cellStyle name="Link" xfId="796" builtinId="8" hidden="1"/>
    <cellStyle name="Link" xfId="800" builtinId="8" hidden="1"/>
    <cellStyle name="Link" xfId="806" builtinId="8" hidden="1"/>
    <cellStyle name="Link" xfId="812" builtinId="8" hidden="1"/>
    <cellStyle name="Link" xfId="814" builtinId="8" hidden="1"/>
    <cellStyle name="Link" xfId="784" builtinId="8" hidden="1"/>
    <cellStyle name="Link" xfId="740" builtinId="8" hidden="1"/>
    <cellStyle name="Link" xfId="742" builtinId="8" hidden="1"/>
    <cellStyle name="Link" xfId="750" builtinId="8" hidden="1"/>
    <cellStyle name="Link" xfId="752" builtinId="8" hidden="1"/>
    <cellStyle name="Link" xfId="758" builtinId="8" hidden="1"/>
    <cellStyle name="Link" xfId="726" builtinId="8" hidden="1"/>
    <cellStyle name="Link" xfId="728" builtinId="8" hidden="1"/>
    <cellStyle name="Link" xfId="732" builtinId="8" hidden="1"/>
    <cellStyle name="Link" xfId="718" builtinId="8" hidden="1"/>
    <cellStyle name="Link" xfId="720" builtinId="8" hidden="1"/>
    <cellStyle name="Link" xfId="716" builtinId="8" hidden="1"/>
    <cellStyle name="Link" xfId="736" builtinId="8" hidden="1"/>
    <cellStyle name="Link" xfId="760" builtinId="8" hidden="1"/>
    <cellStyle name="Link" xfId="748" builtinId="8" hidden="1"/>
    <cellStyle name="Link" xfId="816" builtinId="8" hidden="1"/>
    <cellStyle name="Link" xfId="804" builtinId="8" hidden="1"/>
    <cellStyle name="Link" xfId="790" builtinId="8" hidden="1"/>
    <cellStyle name="Link" xfId="772" builtinId="8" hidden="1"/>
    <cellStyle name="Link" xfId="698" builtinId="8" hidden="1"/>
    <cellStyle name="Link" xfId="602" builtinId="8" hidden="1"/>
    <cellStyle name="Link" xfId="642" builtinId="8" hidden="1"/>
    <cellStyle name="Link" xfId="690" builtinId="8" hidden="1"/>
    <cellStyle name="Link" xfId="738" builtinId="8" hidden="1"/>
    <cellStyle name="Link" xfId="786" builtinId="8" hidden="1"/>
    <cellStyle name="Link" xfId="826" builtinId="8" hidden="1"/>
    <cellStyle name="Link" xfId="838" builtinId="8" hidden="1"/>
    <cellStyle name="Link" xfId="824" builtinId="8" hidden="1"/>
    <cellStyle name="Link" xfId="353" builtinId="8" hidden="1"/>
    <cellStyle name="Link" xfId="211" builtinId="8" hidden="1"/>
    <cellStyle name="Link" xfId="265" builtinId="8" hidden="1"/>
    <cellStyle name="Link" xfId="281" builtinId="8" hidden="1"/>
    <cellStyle name="Link" xfId="293" builtinId="8" hidden="1"/>
    <cellStyle name="Link" xfId="279" builtinId="8" hidden="1"/>
    <cellStyle name="Link" xfId="267" builtinId="8" hidden="1"/>
    <cellStyle name="Link" xfId="253" builtinId="8" hidden="1"/>
    <cellStyle name="Link" xfId="239" builtinId="8" hidden="1"/>
    <cellStyle name="Link" xfId="225" builtinId="8" hidden="1"/>
    <cellStyle name="Link" xfId="209" builtinId="8" hidden="1"/>
    <cellStyle name="Link" xfId="197" builtinId="8" hidden="1"/>
    <cellStyle name="Link" xfId="181" builtinId="8" hidden="1"/>
    <cellStyle name="Link" xfId="171" builtinId="8" hidden="1"/>
    <cellStyle name="Link" xfId="155" builtinId="8" hidden="1"/>
    <cellStyle name="Link" xfId="143" builtinId="8" hidden="1"/>
    <cellStyle name="Link" xfId="313" builtinId="8" hidden="1"/>
    <cellStyle name="Link" xfId="370" builtinId="8" hidden="1"/>
    <cellStyle name="Link" xfId="410" builtinId="8" hidden="1"/>
    <cellStyle name="Link" xfId="466" builtinId="8" hidden="1"/>
    <cellStyle name="Link" xfId="506" builtinId="8" hidden="1"/>
    <cellStyle name="Link" xfId="562" builtinId="8" hidden="1"/>
    <cellStyle name="Link" xfId="87" builtinId="8" hidden="1"/>
    <cellStyle name="Link" xfId="73" builtinId="8" hidden="1"/>
    <cellStyle name="Link" xfId="23" builtinId="8" hidden="1"/>
    <cellStyle name="Link" xfId="123" builtinId="8" hidden="1"/>
    <cellStyle name="Link" xfId="251" builtinId="8" hidden="1"/>
    <cellStyle name="Link" xfId="394" builtinId="8" hidden="1"/>
    <cellStyle name="Link" xfId="830" builtinId="8" hidden="1"/>
    <cellStyle name="Link" xfId="494" builtinId="8" hidden="1"/>
    <cellStyle name="Link" xfId="542" builtinId="8" hidden="1"/>
    <cellStyle name="Link" xfId="590" builtinId="8" hidden="1"/>
    <cellStyle name="Link" xfId="640" builtinId="8" hidden="1"/>
    <cellStyle name="Link" xfId="688" builtinId="8" hidden="1"/>
    <cellStyle name="Link" xfId="532" builtinId="8" hidden="1"/>
    <cellStyle name="Link" xfId="424" builtinId="8" hidden="1"/>
    <cellStyle name="Link" xfId="470" builtinId="8" hidden="1"/>
    <cellStyle name="Link" xfId="374" builtinId="8" hidden="1"/>
    <cellStyle name="Link" xfId="323" builtinId="8" hidden="1"/>
    <cellStyle name="Link" xfId="319" builtinId="8" hidden="1"/>
    <cellStyle name="Link" xfId="335" builtinId="8" hidden="1"/>
    <cellStyle name="Link" xfId="359" builtinId="8" hidden="1"/>
    <cellStyle name="Link" xfId="372" builtinId="8" hidden="1"/>
    <cellStyle name="Link" xfId="355" builtinId="8" hidden="1"/>
    <cellStyle name="Link" xfId="404" builtinId="8" hidden="1"/>
    <cellStyle name="Link" xfId="468" builtinId="8" hidden="1"/>
    <cellStyle name="Link" xfId="454" builtinId="8" hidden="1"/>
    <cellStyle name="Link" xfId="438" builtinId="8" hidden="1"/>
    <cellStyle name="Link" xfId="422" builtinId="8" hidden="1"/>
    <cellStyle name="Link" xfId="408" builtinId="8" hidden="1"/>
    <cellStyle name="Link" xfId="392" builtinId="8" hidden="1"/>
    <cellStyle name="Link" xfId="552" builtinId="8" hidden="1"/>
    <cellStyle name="Link" xfId="149" builtinId="8" hidden="1"/>
    <cellStyle name="Link" xfId="131" builtinId="8" hidden="1"/>
    <cellStyle name="Link" xfId="329" builtinId="8" hidden="1"/>
    <cellStyle name="Link" xfId="426" builtinId="8" hidden="1"/>
    <cellStyle name="Link" xfId="458" builtinId="8" hidden="1"/>
    <cellStyle name="Link" xfId="490" builtinId="8" hidden="1"/>
    <cellStyle name="Link" xfId="554" builtinId="8" hidden="1"/>
    <cellStyle name="Link" xfId="586" builtinId="8" hidden="1"/>
    <cellStyle name="Link" xfId="618" builtinId="8" hidden="1"/>
    <cellStyle name="Link" xfId="682" builtinId="8" hidden="1"/>
    <cellStyle name="Link" xfId="746" builtinId="8" hidden="1"/>
    <cellStyle name="Link" xfId="810" builtinId="8" hidden="1"/>
    <cellStyle name="Link" xfId="842" builtinId="8" hidden="1"/>
    <cellStyle name="Link" xfId="840" builtinId="8" hidden="1"/>
    <cellStyle name="Link" xfId="820" builtinId="8" hidden="1"/>
    <cellStyle name="Link" xfId="808" builtinId="8" hidden="1"/>
    <cellStyle name="Link" xfId="798" builtinId="8" hidden="1"/>
    <cellStyle name="Link" xfId="766" builtinId="8" hidden="1"/>
    <cellStyle name="Link" xfId="756" builtinId="8" hidden="1"/>
    <cellStyle name="Link" xfId="734" builtinId="8" hidden="1"/>
    <cellStyle name="Link" xfId="724" builtinId="8" hidden="1"/>
    <cellStyle name="Link" xfId="712" builtinId="8" hidden="1"/>
    <cellStyle name="Link" xfId="484" builtinId="8" hidden="1"/>
    <cellStyle name="Link" xfId="486" builtinId="8" hidden="1"/>
    <cellStyle name="Link" xfId="496" builtinId="8" hidden="1"/>
    <cellStyle name="Link" xfId="500" builtinId="8" hidden="1"/>
    <cellStyle name="Link" xfId="502" builtinId="8" hidden="1"/>
    <cellStyle name="Link" xfId="508" builtinId="8" hidden="1"/>
    <cellStyle name="Link" xfId="512" builtinId="8" hidden="1"/>
    <cellStyle name="Link" xfId="516" builtinId="8" hidden="1"/>
    <cellStyle name="Link" xfId="520" builtinId="8" hidden="1"/>
    <cellStyle name="Link" xfId="526" builtinId="8" hidden="1"/>
    <cellStyle name="Link" xfId="534" builtinId="8" hidden="1"/>
    <cellStyle name="Link" xfId="536" builtinId="8" hidden="1"/>
    <cellStyle name="Link" xfId="540" builtinId="8" hidden="1"/>
    <cellStyle name="Link" xfId="544" builtinId="8" hidden="1"/>
    <cellStyle name="Link" xfId="548" builtinId="8" hidden="1"/>
    <cellStyle name="Link" xfId="550" builtinId="8" hidden="1"/>
    <cellStyle name="Link" xfId="560" builtinId="8" hidden="1"/>
    <cellStyle name="Link" xfId="564" builtinId="8" hidden="1"/>
    <cellStyle name="Link" xfId="568" builtinId="8" hidden="1"/>
    <cellStyle name="Link" xfId="572" builtinId="8" hidden="1"/>
    <cellStyle name="Link" xfId="576" builtinId="8" hidden="1"/>
    <cellStyle name="Link" xfId="582" builtinId="8" hidden="1"/>
    <cellStyle name="Link" xfId="584" builtinId="8" hidden="1"/>
    <cellStyle name="Link" xfId="592" builtinId="8" hidden="1"/>
    <cellStyle name="Link" xfId="598" builtinId="8" hidden="1"/>
    <cellStyle name="Link" xfId="600" builtinId="8" hidden="1"/>
    <cellStyle name="Link" xfId="606" builtinId="8" hidden="1"/>
    <cellStyle name="Link" xfId="608" builtinId="8" hidden="1"/>
    <cellStyle name="Link" xfId="612" builtinId="8" hidden="1"/>
    <cellStyle name="Link" xfId="620" builtinId="8" hidden="1"/>
    <cellStyle name="Link" xfId="624" builtinId="8" hidden="1"/>
    <cellStyle name="Link" xfId="630" builtinId="8" hidden="1"/>
    <cellStyle name="Link" xfId="632" builtinId="8" hidden="1"/>
    <cellStyle name="Link" xfId="636" builtinId="8" hidden="1"/>
    <cellStyle name="Link" xfId="644" builtinId="8" hidden="1"/>
    <cellStyle name="Link" xfId="646" builtinId="8" hidden="1"/>
    <cellStyle name="Link" xfId="648" builtinId="8" hidden="1"/>
    <cellStyle name="Link" xfId="656" builtinId="8" hidden="1"/>
    <cellStyle name="Link" xfId="662" builtinId="8" hidden="1"/>
    <cellStyle name="Link" xfId="668" builtinId="8" hidden="1"/>
    <cellStyle name="Link" xfId="670" builtinId="8" hidden="1"/>
    <cellStyle name="Link" xfId="672" builtinId="8" hidden="1"/>
    <cellStyle name="Link" xfId="678" builtinId="8" hidden="1"/>
    <cellStyle name="Link" xfId="684" builtinId="8" hidden="1"/>
    <cellStyle name="Link" xfId="692" builtinId="8" hidden="1"/>
    <cellStyle name="Link" xfId="694" builtinId="8" hidden="1"/>
    <cellStyle name="Link" xfId="696" builtinId="8" hidden="1"/>
    <cellStyle name="Link" xfId="704" builtinId="8" hidden="1"/>
    <cellStyle name="Link" xfId="708" builtinId="8" hidden="1"/>
    <cellStyle name="Link" xfId="710" builtinId="8" hidden="1"/>
    <cellStyle name="Link" xfId="680" builtinId="8" hidden="1"/>
    <cellStyle name="Link" xfId="638" builtinId="8" hidden="1"/>
    <cellStyle name="Link" xfId="596" builtinId="8" hidden="1"/>
    <cellStyle name="Link" xfId="574" builtinId="8" hidden="1"/>
    <cellStyle name="Link" xfId="660" builtinId="8" hidden="1"/>
    <cellStyle name="Link" xfId="686" builtinId="8" hidden="1"/>
    <cellStyle name="Link" xfId="654" builtinId="8" hidden="1"/>
    <cellStyle name="Link" xfId="622" builtinId="8" hidden="1"/>
    <cellStyle name="Link" xfId="588" builtinId="8" hidden="1"/>
    <cellStyle name="Link" xfId="558" builtinId="8" hidden="1"/>
    <cellStyle name="Link" xfId="524" builtinId="8" hidden="1"/>
    <cellStyle name="Link" xfId="492" builtinId="8" hidden="1"/>
    <cellStyle name="Link" xfId="776" builtinId="8" hidden="1"/>
    <cellStyle name="Link" xfId="714" builtinId="8" hidden="1"/>
    <cellStyle name="Link" xfId="361" builtinId="8" hidden="1"/>
    <cellStyle name="Link" xfId="15" builtinId="8" hidden="1"/>
    <cellStyle name="Link" xfId="17" builtinId="8" hidden="1"/>
    <cellStyle name="Link" xfId="21" builtinId="8" hidden="1"/>
    <cellStyle name="Link" xfId="25" builtinId="8" hidden="1"/>
    <cellStyle name="Link" xfId="7" builtinId="8" hidden="1"/>
    <cellStyle name="Link" xfId="9" builtinId="8" hidden="1"/>
    <cellStyle name="Link" xfId="5" builtinId="8" hidden="1"/>
    <cellStyle name="Link" xfId="1" builtinId="8" hidden="1"/>
    <cellStyle name="Link" xfId="27" builtinId="8" hidden="1"/>
    <cellStyle name="Link" xfId="19" builtinId="8" hidden="1"/>
    <cellStyle name="Link" xfId="59" builtinId="8" hidden="1"/>
    <cellStyle name="Link" xfId="43" builtinId="8" hidden="1"/>
    <cellStyle name="Link" xfId="33" builtinId="8" hidden="1"/>
    <cellStyle name="Link" xfId="105" builtinId="8" hidden="1"/>
    <cellStyle name="Link" xfId="115" builtinId="8" hidden="1"/>
    <cellStyle name="Link" xfId="107" builtinId="8" hidden="1"/>
    <cellStyle name="Link" xfId="97" builtinId="8" hidden="1"/>
    <cellStyle name="Link" xfId="81" builtinId="8" hidden="1"/>
    <cellStyle name="Link" xfId="71" builtinId="8" hidden="1"/>
    <cellStyle name="Link" xfId="63" builtinId="8" hidden="1"/>
    <cellStyle name="Link" xfId="233" builtinId="8" hidden="1"/>
    <cellStyle name="Link" xfId="295" builtinId="8" hidden="1"/>
    <cellStyle name="Link" xfId="277" builtinId="8" hidden="1"/>
    <cellStyle name="Link" xfId="269" builtinId="8" hidden="1"/>
    <cellStyle name="Link" xfId="259" builtinId="8" hidden="1"/>
    <cellStyle name="Link" xfId="241" builtinId="8" hidden="1"/>
    <cellStyle name="Link" xfId="231" builtinId="8" hidden="1"/>
    <cellStyle name="Link" xfId="223" builtinId="8" hidden="1"/>
    <cellStyle name="Link" xfId="205" builtinId="8" hidden="1"/>
    <cellStyle name="Link" xfId="195" builtinId="8" hidden="1"/>
    <cellStyle name="Link" xfId="187" builtinId="8" hidden="1"/>
    <cellStyle name="Link" xfId="167" builtinId="8" hidden="1"/>
    <cellStyle name="Link" xfId="159" builtinId="8" hidden="1"/>
    <cellStyle name="Link" xfId="297" builtinId="8" hidden="1"/>
    <cellStyle name="Link" xfId="3" builtinId="8" hidden="1"/>
    <cellStyle name="Link" xfId="109" builtinId="8" hidden="1"/>
    <cellStyle name="Link" xfId="113" builtinId="8" hidden="1"/>
    <cellStyle name="Link" xfId="117" builtinId="8" hidden="1"/>
    <cellStyle name="Link" xfId="119" builtinId="8" hidden="1"/>
    <cellStyle name="Link" xfId="125" builtinId="8" hidden="1"/>
    <cellStyle name="Link" xfId="127" builtinId="8" hidden="1"/>
    <cellStyle name="Link" xfId="29" builtinId="8" hidden="1"/>
    <cellStyle name="Link" xfId="31" builtinId="8" hidden="1"/>
    <cellStyle name="Link" xfId="35" builtinId="8" hidden="1"/>
    <cellStyle name="Link" xfId="39" builtinId="8" hidden="1"/>
    <cellStyle name="Link" xfId="45" builtinId="8" hidden="1"/>
    <cellStyle name="Link" xfId="47" builtinId="8" hidden="1"/>
    <cellStyle name="Link" xfId="53" builtinId="8" hidden="1"/>
    <cellStyle name="Link" xfId="55" builtinId="8" hidden="1"/>
    <cellStyle name="Link" xfId="57" builtinId="8" hidden="1"/>
    <cellStyle name="Link" xfId="129" builtinId="8" hidden="1"/>
    <cellStyle name="Link" xfId="83" builtinId="8" hidden="1"/>
    <cellStyle name="Link" xfId="85" builtinId="8" hidden="1"/>
    <cellStyle name="Link" xfId="91" builtinId="8" hidden="1"/>
    <cellStyle name="Link" xfId="93" builtinId="8" hidden="1"/>
    <cellStyle name="Link" xfId="95" builtinId="8" hidden="1"/>
    <cellStyle name="Link" xfId="101" builtinId="8" hidden="1"/>
    <cellStyle name="Link" xfId="103" builtinId="8" hidden="1"/>
    <cellStyle name="Link" xfId="67" builtinId="8" hidden="1"/>
    <cellStyle name="Link" xfId="69" builtinId="8" hidden="1"/>
    <cellStyle name="Link" xfId="75" builtinId="8" hidden="1"/>
    <cellStyle name="Link" xfId="79" builtinId="8" hidden="1"/>
    <cellStyle name="Link" xfId="137" builtinId="8" hidden="1"/>
    <cellStyle name="Link" xfId="61" builtinId="8" hidden="1"/>
    <cellStyle name="Link" xfId="153" builtinId="8" hidden="1"/>
    <cellStyle name="Prozent" xfId="363" builtinId="5"/>
    <cellStyle name="Standard" xfId="0" builtinId="0"/>
    <cellStyle name="Standard 2" xfId="850" xr:uid="{00000000-0005-0000-0000-000052030000}"/>
    <cellStyle name="Standard 3" xfId="851" xr:uid="{00000000-0005-0000-0000-000053030000}"/>
    <cellStyle name="Standard 4" xfId="852" xr:uid="{00000000-0005-0000-0000-000054030000}"/>
    <cellStyle name="Standard 5" xfId="853" xr:uid="{00000000-0005-0000-0000-000055030000}"/>
  </cellStyles>
  <dxfs count="306">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ill>
        <patternFill patternType="none">
          <bgColor auto="1"/>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strike val="0"/>
        <color auto="1"/>
      </font>
      <fill>
        <patternFill patternType="none">
          <bgColor auto="1"/>
        </patternFill>
      </fill>
    </dxf>
    <dxf>
      <font>
        <strike val="0"/>
        <color auto="1"/>
      </font>
      <fill>
        <patternFill patternType="none">
          <bgColor auto="1"/>
        </patternFill>
      </fill>
    </dxf>
    <dxf>
      <font>
        <strike val="0"/>
        <color auto="1"/>
      </font>
      <fill>
        <patternFill patternType="none">
          <bgColor auto="1"/>
        </patternFill>
      </fill>
    </dxf>
    <dxf>
      <font>
        <strike val="0"/>
        <color auto="1"/>
      </font>
      <fill>
        <patternFill patternType="none">
          <bgColor auto="1"/>
        </patternFill>
      </fill>
    </dxf>
    <dxf>
      <font>
        <strike val="0"/>
        <color auto="1"/>
      </font>
      <fill>
        <patternFill patternType="none">
          <bgColor auto="1"/>
        </patternFill>
      </fill>
    </dxf>
    <dxf>
      <font>
        <strike val="0"/>
        <color auto="1"/>
      </font>
      <fill>
        <patternFill patternType="none">
          <bgColor auto="1"/>
        </patternFill>
      </fill>
    </dxf>
    <dxf>
      <font>
        <strike val="0"/>
        <color auto="1"/>
      </font>
      <fill>
        <patternFill patternType="none">
          <bgColor auto="1"/>
        </patternFill>
      </fill>
    </dxf>
    <dxf>
      <font>
        <strike val="0"/>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color auto="1"/>
      </font>
      <fill>
        <patternFill patternType="none">
          <bgColor auto="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strike val="0"/>
        <color auto="1"/>
      </font>
      <fill>
        <patternFill patternType="none">
          <bgColor auto="1"/>
        </patternFill>
      </fill>
    </dxf>
    <dxf>
      <font>
        <b val="0"/>
        <i val="0"/>
        <color auto="1"/>
      </font>
      <fill>
        <patternFill patternType="solid">
          <fgColor indexed="64"/>
          <bgColor rgb="FFF6EED1"/>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
      <font>
        <b val="0"/>
        <i val="0"/>
        <color auto="1"/>
      </font>
      <fill>
        <patternFill patternType="solid">
          <fgColor indexed="64"/>
          <bgColor rgb="FFFFE8DB"/>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335280</xdr:colOff>
      <xdr:row>0</xdr:row>
      <xdr:rowOff>15240</xdr:rowOff>
    </xdr:from>
    <xdr:to>
      <xdr:col>6</xdr:col>
      <xdr:colOff>840105</xdr:colOff>
      <xdr:row>2</xdr:row>
      <xdr:rowOff>11430</xdr:rowOff>
    </xdr:to>
    <xdr:pic>
      <xdr:nvPicPr>
        <xdr:cNvPr id="2" name="Bild 1" descr="Logo_vöv_P659">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2895600" y="15240"/>
          <a:ext cx="3065145"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92D050"/>
  </sheetPr>
  <dimension ref="A1:G51"/>
  <sheetViews>
    <sheetView tabSelected="1" view="pageLayout" topLeftCell="A3" zoomScale="85" zoomScaleNormal="100" zoomScalePageLayoutView="85" workbookViewId="0">
      <selection activeCell="G22" sqref="G22"/>
    </sheetView>
  </sheetViews>
  <sheetFormatPr baseColWidth="10" defaultColWidth="11" defaultRowHeight="15.6"/>
  <cols>
    <col min="1" max="6" width="11" style="12"/>
    <col min="7" max="7" width="11.59765625" style="12" customWidth="1"/>
    <col min="8" max="16384" width="11" style="12"/>
  </cols>
  <sheetData>
    <row r="1" spans="1:7" ht="17.399999999999999">
      <c r="A1" s="11"/>
      <c r="B1" s="11"/>
      <c r="C1" s="11"/>
      <c r="D1" s="11"/>
      <c r="E1" s="11"/>
      <c r="F1" s="11"/>
      <c r="G1" s="11"/>
    </row>
    <row r="2" spans="1:7" ht="17.399999999999999">
      <c r="A2" s="11"/>
      <c r="B2" s="11"/>
      <c r="C2" s="11"/>
      <c r="D2" s="11"/>
      <c r="E2" s="11"/>
      <c r="F2" s="11"/>
      <c r="G2" s="11"/>
    </row>
    <row r="3" spans="1:7" ht="17.399999999999999">
      <c r="A3" s="11"/>
      <c r="B3" s="11"/>
      <c r="C3" s="11"/>
      <c r="D3" s="11"/>
      <c r="E3" s="11"/>
      <c r="F3" s="11"/>
      <c r="G3" s="11"/>
    </row>
    <row r="4" spans="1:7" ht="17.399999999999999">
      <c r="A4" s="11"/>
      <c r="B4" s="11"/>
      <c r="C4" s="11"/>
      <c r="D4" s="11"/>
      <c r="E4" s="11"/>
      <c r="F4" s="11"/>
      <c r="G4" s="11"/>
    </row>
    <row r="5" spans="1:7" ht="17.399999999999999">
      <c r="A5" s="11"/>
      <c r="B5" s="11"/>
      <c r="C5" s="11"/>
      <c r="D5" s="11"/>
      <c r="E5" s="11"/>
      <c r="F5" s="11"/>
      <c r="G5" s="11"/>
    </row>
    <row r="6" spans="1:7" ht="17.399999999999999">
      <c r="A6" s="11"/>
      <c r="B6" s="11"/>
      <c r="C6" s="11"/>
      <c r="D6" s="11"/>
      <c r="E6" s="11"/>
      <c r="F6" s="11"/>
      <c r="G6" s="11"/>
    </row>
    <row r="7" spans="1:7" ht="23.4">
      <c r="A7" s="13" t="s">
        <v>0</v>
      </c>
      <c r="B7" s="11"/>
      <c r="C7" s="11"/>
      <c r="D7" s="11"/>
      <c r="E7" s="11"/>
      <c r="F7" s="11"/>
      <c r="G7" s="11"/>
    </row>
    <row r="8" spans="1:7" ht="23.4">
      <c r="A8" s="13" t="s">
        <v>1</v>
      </c>
      <c r="B8" s="11"/>
      <c r="C8" s="11"/>
      <c r="D8" s="11"/>
      <c r="E8" s="11"/>
      <c r="F8" s="11"/>
      <c r="G8" s="11"/>
    </row>
    <row r="9" spans="1:7" ht="17.399999999999999">
      <c r="A9" s="11"/>
      <c r="B9" s="11"/>
      <c r="C9" s="11"/>
      <c r="D9" s="11"/>
      <c r="E9" s="11"/>
      <c r="F9" s="11"/>
      <c r="G9" s="11"/>
    </row>
    <row r="10" spans="1:7" ht="17.399999999999999">
      <c r="A10" s="66" t="s">
        <v>2</v>
      </c>
      <c r="B10" s="11"/>
      <c r="C10" s="11"/>
      <c r="D10" s="11"/>
      <c r="E10" s="11"/>
      <c r="F10" s="11"/>
      <c r="G10" s="11"/>
    </row>
    <row r="11" spans="1:7" ht="17.399999999999999">
      <c r="A11" s="11"/>
      <c r="B11" s="11"/>
      <c r="C11" s="11"/>
      <c r="D11" s="11"/>
      <c r="E11" s="11"/>
      <c r="F11" s="11"/>
      <c r="G11" s="11"/>
    </row>
    <row r="12" spans="1:7" ht="17.399999999999999">
      <c r="A12" s="11"/>
      <c r="B12" s="11"/>
      <c r="C12" s="11"/>
      <c r="D12" s="11"/>
      <c r="E12" s="11"/>
      <c r="F12" s="11"/>
      <c r="G12" s="11"/>
    </row>
    <row r="13" spans="1:7" ht="17.399999999999999">
      <c r="A13" s="11" t="s">
        <v>3</v>
      </c>
      <c r="B13" s="11"/>
      <c r="C13" s="11"/>
      <c r="D13" s="11"/>
      <c r="E13" s="11"/>
      <c r="F13" s="11"/>
      <c r="G13" s="11"/>
    </row>
    <row r="14" spans="1:7" ht="17.399999999999999">
      <c r="A14" s="11"/>
      <c r="B14" s="11"/>
      <c r="C14" s="11"/>
      <c r="D14" s="11"/>
      <c r="E14" s="11"/>
      <c r="F14" s="11"/>
      <c r="G14" s="11"/>
    </row>
    <row r="15" spans="1:7" ht="23.4">
      <c r="A15" s="13" t="s">
        <v>4</v>
      </c>
      <c r="B15" s="11"/>
      <c r="C15" s="11"/>
      <c r="D15" s="11"/>
      <c r="E15" s="11"/>
      <c r="F15" s="11"/>
      <c r="G15" s="11"/>
    </row>
    <row r="16" spans="1:7" ht="23.4">
      <c r="A16" s="13" t="s">
        <v>5</v>
      </c>
      <c r="B16" s="11"/>
      <c r="C16" s="11"/>
      <c r="D16" s="11"/>
      <c r="E16" s="11"/>
      <c r="F16" s="11"/>
      <c r="G16" s="11"/>
    </row>
    <row r="17" spans="1:7" ht="23.4">
      <c r="A17" s="13" t="s">
        <v>6</v>
      </c>
      <c r="B17" s="11"/>
      <c r="C17" s="11"/>
      <c r="D17" s="11"/>
      <c r="E17" s="11"/>
      <c r="F17" s="11"/>
      <c r="G17" s="11"/>
    </row>
    <row r="18" spans="1:7" ht="17.399999999999999">
      <c r="A18" s="11"/>
      <c r="B18" s="11"/>
      <c r="C18" s="11"/>
      <c r="D18" s="11"/>
      <c r="E18" s="11"/>
      <c r="F18" s="11"/>
      <c r="G18" s="11"/>
    </row>
    <row r="19" spans="1:7" ht="17.399999999999999">
      <c r="A19" s="11" t="s">
        <v>7</v>
      </c>
      <c r="B19" s="11"/>
      <c r="C19" s="11"/>
      <c r="D19" s="11"/>
      <c r="E19" s="11"/>
      <c r="F19" s="11"/>
      <c r="G19" s="11"/>
    </row>
    <row r="20" spans="1:7" ht="17.399999999999999">
      <c r="A20" s="11"/>
      <c r="B20" s="11"/>
      <c r="C20" s="11"/>
      <c r="D20" s="11"/>
      <c r="E20" s="11"/>
      <c r="F20" s="11"/>
      <c r="G20" s="11"/>
    </row>
    <row r="21" spans="1:7" ht="17.399999999999999">
      <c r="A21" s="11"/>
      <c r="B21" s="11"/>
      <c r="C21" s="11"/>
      <c r="D21" s="11"/>
      <c r="E21" s="11"/>
      <c r="F21" s="11"/>
      <c r="G21" s="11"/>
    </row>
    <row r="22" spans="1:7">
      <c r="A22" s="14"/>
      <c r="B22" s="14"/>
      <c r="C22" s="14"/>
      <c r="D22" s="14"/>
      <c r="E22" s="144" t="s">
        <v>8</v>
      </c>
      <c r="F22" s="144"/>
      <c r="G22" s="136"/>
    </row>
    <row r="23" spans="1:7" ht="17.399999999999999">
      <c r="A23" s="11"/>
      <c r="B23" s="11"/>
      <c r="C23" s="11"/>
      <c r="D23" s="11"/>
      <c r="E23" s="11"/>
      <c r="F23" s="11"/>
      <c r="G23" s="11"/>
    </row>
    <row r="24" spans="1:7" ht="17.399999999999999" customHeight="1">
      <c r="A24" s="15" t="s">
        <v>9</v>
      </c>
      <c r="B24" s="16" t="s">
        <v>10</v>
      </c>
      <c r="C24" s="145"/>
      <c r="D24" s="145"/>
      <c r="E24" s="16" t="s">
        <v>11</v>
      </c>
      <c r="F24" s="145"/>
      <c r="G24" s="145"/>
    </row>
    <row r="25" spans="1:7" ht="17.399999999999999">
      <c r="A25" s="11"/>
      <c r="B25" s="15"/>
      <c r="C25" s="15"/>
      <c r="E25" s="11"/>
      <c r="F25" s="11"/>
      <c r="G25" s="11"/>
    </row>
    <row r="26" spans="1:7" ht="17.399999999999999">
      <c r="A26" s="11"/>
      <c r="B26" s="17" t="s">
        <v>12</v>
      </c>
      <c r="C26" s="145"/>
      <c r="D26" s="145"/>
      <c r="E26" s="145"/>
      <c r="F26" s="145"/>
      <c r="G26" s="145"/>
    </row>
    <row r="27" spans="1:7" ht="17.399999999999999">
      <c r="A27" s="11"/>
      <c r="B27" s="11"/>
      <c r="C27" s="11"/>
      <c r="D27" s="11"/>
      <c r="E27" s="11"/>
      <c r="F27" s="11"/>
      <c r="G27" s="11"/>
    </row>
    <row r="28" spans="1:7" ht="20.399999999999999" customHeight="1">
      <c r="A28" s="11"/>
      <c r="B28" s="11"/>
      <c r="C28" s="11"/>
      <c r="D28" s="11"/>
      <c r="E28" s="11"/>
      <c r="F28" s="11"/>
      <c r="G28" s="11"/>
    </row>
    <row r="29" spans="1:7" ht="17.399999999999999">
      <c r="A29" s="11"/>
      <c r="B29" s="11"/>
      <c r="C29" s="11"/>
      <c r="D29" s="11"/>
      <c r="E29" s="11"/>
      <c r="F29" s="11"/>
      <c r="G29" s="11"/>
    </row>
    <row r="30" spans="1:7" ht="18" thickBot="1">
      <c r="A30" s="11"/>
      <c r="B30" s="11"/>
      <c r="C30" s="11"/>
      <c r="D30" s="11"/>
      <c r="E30" s="11"/>
      <c r="F30" s="11"/>
      <c r="G30" s="11"/>
    </row>
    <row r="31" spans="1:7" ht="16.2" thickBot="1">
      <c r="A31" s="95" t="s">
        <v>13</v>
      </c>
      <c r="B31" s="148">
        <v>45001</v>
      </c>
      <c r="C31" s="149"/>
      <c r="D31" s="149"/>
      <c r="E31" s="149"/>
      <c r="F31" s="149"/>
      <c r="G31" s="150"/>
    </row>
    <row r="32" spans="1:7" ht="16.5" customHeight="1" thickBot="1">
      <c r="A32" s="95" t="s">
        <v>14</v>
      </c>
      <c r="B32" s="151" t="s">
        <v>248</v>
      </c>
      <c r="C32" s="152"/>
      <c r="D32" s="152"/>
      <c r="E32" s="152"/>
      <c r="F32" s="152"/>
      <c r="G32" s="153"/>
    </row>
    <row r="33" spans="1:7" ht="16.5" customHeight="1" thickBot="1">
      <c r="A33" s="95" t="s">
        <v>15</v>
      </c>
      <c r="B33" s="154" t="s">
        <v>236</v>
      </c>
      <c r="C33" s="155"/>
      <c r="D33" s="155"/>
      <c r="E33" s="155"/>
      <c r="F33" s="155"/>
      <c r="G33" s="156"/>
    </row>
    <row r="34" spans="1:7" ht="16.2" thickBot="1">
      <c r="A34" s="138" t="s">
        <v>16</v>
      </c>
      <c r="B34" s="140" t="s">
        <v>196</v>
      </c>
      <c r="C34" s="141"/>
      <c r="D34" s="141"/>
      <c r="E34" s="141"/>
      <c r="F34" s="141"/>
      <c r="G34" s="142"/>
    </row>
    <row r="35" spans="1:7" ht="16.5" customHeight="1" thickBot="1">
      <c r="A35" s="139"/>
      <c r="B35" s="143" t="s">
        <v>195</v>
      </c>
      <c r="C35" s="141"/>
      <c r="D35" s="141"/>
      <c r="E35" s="141"/>
      <c r="F35" s="141"/>
      <c r="G35" s="142"/>
    </row>
    <row r="41" spans="1:7" ht="17.399999999999999">
      <c r="A41" s="72" t="s">
        <v>17</v>
      </c>
    </row>
    <row r="43" spans="1:7">
      <c r="A43" s="73" t="s">
        <v>18</v>
      </c>
      <c r="B43" s="157" t="s">
        <v>19</v>
      </c>
      <c r="C43" s="157"/>
      <c r="D43" s="157"/>
      <c r="E43" s="157"/>
      <c r="F43" s="73" t="s">
        <v>20</v>
      </c>
      <c r="G43" s="73" t="s">
        <v>21</v>
      </c>
    </row>
    <row r="44" spans="1:7">
      <c r="A44" s="74" t="s">
        <v>22</v>
      </c>
      <c r="B44" s="137"/>
      <c r="C44" s="137"/>
      <c r="D44" s="137"/>
      <c r="E44" s="137"/>
      <c r="F44" s="74" t="s">
        <v>23</v>
      </c>
      <c r="G44" s="75">
        <v>42997</v>
      </c>
    </row>
    <row r="45" spans="1:7" ht="93.6" customHeight="1">
      <c r="A45" s="74" t="s">
        <v>24</v>
      </c>
      <c r="B45" s="146" t="s">
        <v>202</v>
      </c>
      <c r="C45" s="147"/>
      <c r="D45" s="147"/>
      <c r="E45" s="147"/>
      <c r="F45" s="74" t="s">
        <v>25</v>
      </c>
      <c r="G45" s="75">
        <v>43040</v>
      </c>
    </row>
    <row r="46" spans="1:7">
      <c r="A46" s="74" t="s">
        <v>193</v>
      </c>
      <c r="B46" s="137" t="s">
        <v>26</v>
      </c>
      <c r="C46" s="137"/>
      <c r="D46" s="137"/>
      <c r="E46" s="137"/>
      <c r="F46" s="74" t="s">
        <v>27</v>
      </c>
      <c r="G46" s="75">
        <v>43287</v>
      </c>
    </row>
    <row r="47" spans="1:7">
      <c r="A47" s="74" t="s">
        <v>203</v>
      </c>
      <c r="B47" s="137" t="s">
        <v>204</v>
      </c>
      <c r="C47" s="137"/>
      <c r="D47" s="137"/>
      <c r="E47" s="137"/>
      <c r="F47" s="74" t="s">
        <v>27</v>
      </c>
      <c r="G47" s="75">
        <v>43678</v>
      </c>
    </row>
    <row r="48" spans="1:7">
      <c r="A48" s="74" t="s">
        <v>242</v>
      </c>
      <c r="B48" s="137" t="s">
        <v>243</v>
      </c>
      <c r="C48" s="137"/>
      <c r="D48" s="137"/>
      <c r="E48" s="137"/>
      <c r="F48" s="74" t="s">
        <v>27</v>
      </c>
      <c r="G48" s="75">
        <v>44044</v>
      </c>
    </row>
    <row r="49" spans="1:7">
      <c r="A49" s="74" t="s">
        <v>244</v>
      </c>
      <c r="B49" s="137" t="s">
        <v>245</v>
      </c>
      <c r="C49" s="137"/>
      <c r="D49" s="137"/>
      <c r="E49" s="137"/>
      <c r="F49" s="74" t="s">
        <v>27</v>
      </c>
      <c r="G49" s="75">
        <v>44075</v>
      </c>
    </row>
    <row r="50" spans="1:7">
      <c r="A50" s="74" t="s">
        <v>246</v>
      </c>
      <c r="B50" s="137" t="s">
        <v>243</v>
      </c>
      <c r="C50" s="137"/>
      <c r="D50" s="137"/>
      <c r="E50" s="137"/>
      <c r="F50" s="74" t="s">
        <v>27</v>
      </c>
      <c r="G50" s="75">
        <v>44409</v>
      </c>
    </row>
    <row r="51" spans="1:7">
      <c r="A51" s="74" t="s">
        <v>247</v>
      </c>
      <c r="B51" s="137" t="s">
        <v>243</v>
      </c>
      <c r="C51" s="137"/>
      <c r="D51" s="137"/>
      <c r="E51" s="137"/>
      <c r="F51" s="74" t="s">
        <v>27</v>
      </c>
      <c r="G51" s="75">
        <v>44802</v>
      </c>
    </row>
  </sheetData>
  <sheetProtection algorithmName="SHA-512" hashValue="/ApXVDZHBu5Y5cThCELPylkTSxj0sGxDpfLUc6/0CAXqOBoFNNmjWqu0Awom5vN/yrWt+Pw5LKQHlkCwJuPIzw==" saltValue="bLq1Pg5kE4qSaidDu6xWvQ==" spinCount="100000" sheet="1" selectLockedCells="1"/>
  <customSheetViews>
    <customSheetView guid="{C1DDDEA5-B024-4C29-ADDF-1FDF08683112}" showPageBreaks="1" view="pageLayout" topLeftCell="A7">
      <selection activeCell="G24" sqref="G24"/>
      <pageMargins left="0" right="0" top="0" bottom="0" header="0" footer="0"/>
      <pageSetup paperSize="9" orientation="portrait" r:id="rId1"/>
    </customSheetView>
  </customSheetViews>
  <mergeCells count="19">
    <mergeCell ref="B46:E46"/>
    <mergeCell ref="B44:E44"/>
    <mergeCell ref="B45:E45"/>
    <mergeCell ref="B31:G31"/>
    <mergeCell ref="B32:G32"/>
    <mergeCell ref="B33:G33"/>
    <mergeCell ref="B43:E43"/>
    <mergeCell ref="A34:A35"/>
    <mergeCell ref="B34:G34"/>
    <mergeCell ref="B35:G35"/>
    <mergeCell ref="E22:F22"/>
    <mergeCell ref="C24:D24"/>
    <mergeCell ref="F24:G24"/>
    <mergeCell ref="C26:G26"/>
    <mergeCell ref="B48:E48"/>
    <mergeCell ref="B49:E49"/>
    <mergeCell ref="B50:E50"/>
    <mergeCell ref="B51:E51"/>
    <mergeCell ref="B47:E47"/>
  </mergeCells>
  <conditionalFormatting sqref="C24">
    <cfRule type="expression" dxfId="305" priority="6">
      <formula>ISBLANK(C24)</formula>
    </cfRule>
  </conditionalFormatting>
  <conditionalFormatting sqref="C26">
    <cfRule type="expression" dxfId="304" priority="4">
      <formula>ISBLANK(C26)</formula>
    </cfRule>
  </conditionalFormatting>
  <conditionalFormatting sqref="F24">
    <cfRule type="expression" dxfId="303" priority="5">
      <formula>ISBLANK(F24)</formula>
    </cfRule>
  </conditionalFormatting>
  <conditionalFormatting sqref="G22">
    <cfRule type="expression" dxfId="302" priority="1">
      <formula>ISBLANK(G22)</formula>
    </cfRule>
  </conditionalFormatting>
  <pageMargins left="0.74803149606299213" right="0.74803149606299213" top="0.98425196850393704" bottom="0.98425196850393704" header="0.39370078740157483" footer="0.27559055118110237"/>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tt7">
    <tabColor rgb="FFFFC000"/>
  </sheetPr>
  <dimension ref="A1:J49"/>
  <sheetViews>
    <sheetView showGridLines="0" view="pageLayout" workbookViewId="0">
      <selection activeCell="E25" sqref="E25"/>
    </sheetView>
  </sheetViews>
  <sheetFormatPr baseColWidth="10" defaultColWidth="11" defaultRowHeight="15.6"/>
  <cols>
    <col min="1" max="1" width="2.8984375" customWidth="1"/>
    <col min="2" max="2" width="7" customWidth="1"/>
    <col min="3" max="3" width="11.3984375" customWidth="1"/>
    <col min="4" max="4" width="10.09765625" customWidth="1"/>
    <col min="5" max="5" width="9.09765625" customWidth="1"/>
    <col min="6" max="6" width="3.8984375" customWidth="1"/>
    <col min="7" max="7" width="7.5" customWidth="1"/>
    <col min="8" max="8" width="10.09765625" customWidth="1"/>
    <col min="9" max="9" width="9.8984375" customWidth="1"/>
    <col min="10" max="10" width="6.8984375" customWidth="1"/>
  </cols>
  <sheetData>
    <row r="1" spans="1:10" ht="18.899999999999999" customHeight="1">
      <c r="A1" s="123" t="s">
        <v>213</v>
      </c>
      <c r="B1" s="123"/>
      <c r="C1" s="123"/>
      <c r="D1" s="123"/>
      <c r="E1" s="123"/>
      <c r="F1" s="123"/>
      <c r="G1" s="123"/>
      <c r="H1" s="123"/>
      <c r="I1" s="376" t="str">
        <f>Auftrag_vFk!Q1</f>
        <v>IPA 2024</v>
      </c>
      <c r="J1" s="376"/>
    </row>
    <row r="2" spans="1:10" ht="7.95" customHeight="1">
      <c r="A2" s="188"/>
      <c r="B2" s="188"/>
      <c r="C2" s="188"/>
      <c r="D2" s="188"/>
      <c r="E2" s="188"/>
      <c r="F2" s="188"/>
      <c r="G2" s="188"/>
      <c r="H2" s="188"/>
      <c r="I2" s="188"/>
      <c r="J2" s="188"/>
    </row>
    <row r="3" spans="1:10" ht="15" customHeight="1">
      <c r="A3" s="161"/>
      <c r="B3" s="161"/>
      <c r="C3" s="161"/>
      <c r="D3" s="161"/>
      <c r="E3" s="161"/>
      <c r="F3" s="161"/>
      <c r="G3" s="158" t="s">
        <v>111</v>
      </c>
      <c r="H3" s="158"/>
      <c r="I3" s="159" t="str">
        <f>IF(ISBLANK(Auftrag_vFk!N3),"",Auftrag_vFk!N3)</f>
        <v/>
      </c>
      <c r="J3" s="159"/>
    </row>
    <row r="4" spans="1:10" ht="7.2" customHeight="1">
      <c r="A4" s="284"/>
      <c r="B4" s="295"/>
      <c r="C4" s="295"/>
      <c r="D4" s="295"/>
      <c r="E4" s="295"/>
      <c r="F4" s="295"/>
      <c r="G4" s="295"/>
      <c r="H4" s="295"/>
      <c r="I4" s="295"/>
      <c r="J4" s="295"/>
    </row>
    <row r="5" spans="1:10" ht="15.9" customHeight="1">
      <c r="A5" s="162" t="s">
        <v>105</v>
      </c>
      <c r="B5" s="162"/>
      <c r="C5" s="377"/>
      <c r="D5" s="159" t="str">
        <f>IF(ISBLANK(Aufgabenstellung_vFk!E5),"",Aufgabenstellung_vFk!E5)</f>
        <v/>
      </c>
      <c r="E5" s="159"/>
      <c r="F5" s="159"/>
      <c r="G5" s="159"/>
      <c r="H5" s="159"/>
      <c r="I5" s="159"/>
      <c r="J5" s="159"/>
    </row>
    <row r="6" spans="1:10" ht="5.0999999999999996" customHeight="1">
      <c r="A6" s="184"/>
      <c r="B6" s="184"/>
      <c r="C6" s="300"/>
      <c r="D6" s="300"/>
      <c r="E6" s="300"/>
      <c r="F6" s="300"/>
      <c r="G6" s="300"/>
      <c r="H6" s="300"/>
      <c r="I6" s="300"/>
      <c r="J6" s="300"/>
    </row>
    <row r="7" spans="1:10" ht="15.9" customHeight="1">
      <c r="A7" s="177" t="s">
        <v>9</v>
      </c>
      <c r="B7" s="177"/>
      <c r="C7" s="32" t="s">
        <v>10</v>
      </c>
      <c r="D7" s="227" t="str">
        <f>IF(ISBLANK(Auftrag_vFk!E9),"",Auftrag_vFk!E9)</f>
        <v/>
      </c>
      <c r="E7" s="227"/>
      <c r="F7" s="227"/>
      <c r="G7" s="32" t="s">
        <v>11</v>
      </c>
      <c r="H7" s="227" t="str">
        <f>IF(ISBLANK(Auftrag_vFk!K9),"",Auftrag_vFk!K9)</f>
        <v/>
      </c>
      <c r="I7" s="227"/>
      <c r="J7" s="227"/>
    </row>
    <row r="8" spans="1:10" ht="5.0999999999999996" customHeight="1">
      <c r="A8" s="184"/>
      <c r="B8" s="184"/>
      <c r="C8" s="184"/>
      <c r="D8" s="300"/>
      <c r="E8" s="300"/>
      <c r="F8" s="300"/>
      <c r="G8" s="300"/>
      <c r="H8" s="300"/>
      <c r="I8" s="300"/>
      <c r="J8" s="300"/>
    </row>
    <row r="9" spans="1:10" ht="15.9" customHeight="1">
      <c r="A9" s="177" t="s">
        <v>51</v>
      </c>
      <c r="B9" s="177"/>
      <c r="C9" s="80" t="s">
        <v>10</v>
      </c>
      <c r="D9" s="227" t="str">
        <f>IF(ISBLANK(Auftrag_vFk!E25),"",Auftrag_vFk!E25)</f>
        <v/>
      </c>
      <c r="E9" s="227"/>
      <c r="F9" s="227"/>
      <c r="G9" s="32" t="s">
        <v>11</v>
      </c>
      <c r="H9" s="227" t="str">
        <f>IF(ISBLANK(Auftrag_vFk!K25),"",Auftrag_vFk!K25)</f>
        <v/>
      </c>
      <c r="I9" s="227"/>
      <c r="J9" s="227"/>
    </row>
    <row r="10" spans="1:10" ht="5.0999999999999996" customHeight="1">
      <c r="A10" s="373"/>
      <c r="B10" s="373"/>
      <c r="C10" s="373"/>
      <c r="D10" s="168"/>
      <c r="E10" s="168"/>
      <c r="F10" s="168"/>
      <c r="G10" s="168"/>
      <c r="H10" s="168"/>
      <c r="I10" s="168"/>
      <c r="J10" s="168"/>
    </row>
    <row r="11" spans="1:10" ht="15.9" customHeight="1">
      <c r="A11" s="177" t="s">
        <v>74</v>
      </c>
      <c r="B11" s="177"/>
      <c r="C11" s="80" t="s">
        <v>10</v>
      </c>
      <c r="D11" s="227" t="str">
        <f>IF(ISBLANK(Auftrag_vFk!E31),"",Auftrag_vFk!E31)</f>
        <v/>
      </c>
      <c r="E11" s="227"/>
      <c r="F11" s="227"/>
      <c r="G11" s="32" t="s">
        <v>11</v>
      </c>
      <c r="H11" s="227" t="str">
        <f>IF(ISBLANK(Auftrag_vFk!K31),"",Auftrag_vFk!K31)</f>
        <v/>
      </c>
      <c r="I11" s="227"/>
      <c r="J11" s="227"/>
    </row>
    <row r="12" spans="1:10" ht="5.0999999999999996" customHeight="1">
      <c r="A12" s="184"/>
      <c r="B12" s="184"/>
      <c r="C12" s="184"/>
      <c r="D12" s="300"/>
      <c r="E12" s="300"/>
      <c r="F12" s="300"/>
      <c r="G12" s="300"/>
      <c r="H12" s="300"/>
      <c r="I12" s="300"/>
      <c r="J12" s="300"/>
    </row>
    <row r="13" spans="1:10" ht="15.9" customHeight="1">
      <c r="A13" s="177" t="s">
        <v>49</v>
      </c>
      <c r="B13" s="177"/>
      <c r="C13" s="80" t="s">
        <v>10</v>
      </c>
      <c r="D13" s="227" t="str">
        <f>IF(ISBLANK(Auftrag_vFk!E19),"",Auftrag_vFk!E19)</f>
        <v/>
      </c>
      <c r="E13" s="227"/>
      <c r="F13" s="227"/>
      <c r="G13" s="32" t="s">
        <v>11</v>
      </c>
      <c r="H13" s="227" t="str">
        <f>IF(ISBLANK(Auftrag_vFk!K19),"",Auftrag_vFk!K19)</f>
        <v/>
      </c>
      <c r="I13" s="227"/>
      <c r="J13" s="227"/>
    </row>
    <row r="14" spans="1:10" ht="9.9" customHeight="1">
      <c r="A14" s="184"/>
      <c r="B14" s="184"/>
      <c r="C14" s="184"/>
      <c r="D14" s="184"/>
      <c r="E14" s="184"/>
      <c r="F14" s="184"/>
      <c r="G14" s="184"/>
      <c r="H14" s="184"/>
      <c r="I14" s="184"/>
      <c r="J14" s="184"/>
    </row>
    <row r="15" spans="1:10" ht="17.100000000000001" customHeight="1">
      <c r="A15" s="371" t="s">
        <v>184</v>
      </c>
      <c r="B15" s="371"/>
      <c r="C15" s="371"/>
      <c r="D15" s="371"/>
      <c r="E15" s="371"/>
      <c r="F15" s="371"/>
      <c r="G15" s="371"/>
      <c r="H15" s="371"/>
      <c r="I15" s="371"/>
      <c r="J15" s="371"/>
    </row>
    <row r="16" spans="1:10" ht="3.9" customHeight="1">
      <c r="A16" s="372"/>
      <c r="B16" s="372"/>
      <c r="C16" s="372"/>
      <c r="D16" s="372"/>
      <c r="E16" s="372"/>
      <c r="F16" s="372"/>
      <c r="G16" s="372"/>
      <c r="H16" s="372"/>
      <c r="I16" s="372"/>
      <c r="J16" s="372"/>
    </row>
    <row r="17" spans="1:10" ht="17.100000000000001" customHeight="1">
      <c r="A17" s="177" t="s">
        <v>185</v>
      </c>
      <c r="B17" s="177"/>
      <c r="C17" s="177"/>
      <c r="D17" s="177"/>
      <c r="E17" s="58">
        <v>45</v>
      </c>
      <c r="F17" s="300"/>
      <c r="G17" s="177" t="s">
        <v>186</v>
      </c>
      <c r="H17" s="177"/>
      <c r="I17" s="59">
        <f>ROUND((E19/E17)*10,0)*5/10+1</f>
        <v>1</v>
      </c>
      <c r="J17" s="184"/>
    </row>
    <row r="18" spans="1:10" ht="6" customHeight="1">
      <c r="A18" s="369"/>
      <c r="B18" s="369"/>
      <c r="C18" s="369"/>
      <c r="D18" s="369"/>
      <c r="E18" s="370"/>
      <c r="F18" s="300"/>
      <c r="G18" s="184"/>
      <c r="H18" s="184"/>
      <c r="I18" s="300"/>
      <c r="J18" s="184"/>
    </row>
    <row r="19" spans="1:10" ht="17.100000000000001" customHeight="1">
      <c r="A19" s="177" t="s">
        <v>187</v>
      </c>
      <c r="B19" s="177"/>
      <c r="C19" s="177"/>
      <c r="D19" s="177"/>
      <c r="E19" s="67"/>
      <c r="F19" s="300"/>
      <c r="G19" s="177" t="s">
        <v>188</v>
      </c>
      <c r="H19" s="177"/>
      <c r="I19" s="60">
        <f>I17*0.5</f>
        <v>0.5</v>
      </c>
      <c r="J19" s="184"/>
    </row>
    <row r="20" spans="1:10" ht="6" customHeight="1">
      <c r="A20" s="184"/>
      <c r="B20" s="184"/>
      <c r="C20" s="184"/>
      <c r="D20" s="184"/>
      <c r="E20" s="300"/>
      <c r="F20" s="300"/>
      <c r="G20" s="184"/>
      <c r="H20" s="184"/>
      <c r="I20" s="300"/>
      <c r="J20" s="184"/>
    </row>
    <row r="21" spans="1:10" ht="17.100000000000001" customHeight="1">
      <c r="A21" s="371" t="s">
        <v>143</v>
      </c>
      <c r="B21" s="371"/>
      <c r="C21" s="371"/>
      <c r="D21" s="371"/>
      <c r="E21" s="371"/>
      <c r="F21" s="371"/>
      <c r="G21" s="371"/>
      <c r="H21" s="371"/>
      <c r="I21" s="371"/>
      <c r="J21" s="371"/>
    </row>
    <row r="22" spans="1:10" ht="3.9" customHeight="1">
      <c r="A22" s="372"/>
      <c r="B22" s="372"/>
      <c r="C22" s="372"/>
      <c r="D22" s="372"/>
      <c r="E22" s="374"/>
      <c r="F22" s="374"/>
      <c r="G22" s="372"/>
      <c r="H22" s="372"/>
      <c r="I22" s="374"/>
      <c r="J22" s="372"/>
    </row>
    <row r="23" spans="1:10" ht="17.100000000000001" customHeight="1">
      <c r="A23" s="177" t="s">
        <v>185</v>
      </c>
      <c r="B23" s="177"/>
      <c r="C23" s="177"/>
      <c r="D23" s="177"/>
      <c r="E23" s="58">
        <v>22</v>
      </c>
      <c r="F23" s="300"/>
      <c r="G23" s="177" t="s">
        <v>186</v>
      </c>
      <c r="H23" s="177"/>
      <c r="I23" s="59">
        <f>ROUND((E25/E23)*10,0)*5/10+1</f>
        <v>1</v>
      </c>
      <c r="J23" s="184"/>
    </row>
    <row r="24" spans="1:10" ht="3.9" customHeight="1">
      <c r="A24" s="184"/>
      <c r="B24" s="184"/>
      <c r="C24" s="184"/>
      <c r="D24" s="184"/>
      <c r="E24" s="300"/>
      <c r="F24" s="300"/>
      <c r="G24" s="184"/>
      <c r="H24" s="184"/>
      <c r="I24" s="300"/>
      <c r="J24" s="184"/>
    </row>
    <row r="25" spans="1:10" ht="17.100000000000001" customHeight="1">
      <c r="A25" s="177" t="s">
        <v>187</v>
      </c>
      <c r="B25" s="177"/>
      <c r="C25" s="177"/>
      <c r="D25" s="177"/>
      <c r="E25" s="67"/>
      <c r="F25" s="300"/>
      <c r="G25" s="177" t="s">
        <v>189</v>
      </c>
      <c r="H25" s="177"/>
      <c r="I25" s="60">
        <f>I23*0.2</f>
        <v>0.2</v>
      </c>
      <c r="J25" s="184"/>
    </row>
    <row r="26" spans="1:10" ht="6.9" customHeight="1">
      <c r="A26" s="184"/>
      <c r="B26" s="184"/>
      <c r="C26" s="184"/>
      <c r="D26" s="184"/>
      <c r="E26" s="184"/>
      <c r="F26" s="184"/>
      <c r="G26" s="184"/>
      <c r="H26" s="184"/>
      <c r="I26" s="184"/>
      <c r="J26" s="184"/>
    </row>
    <row r="27" spans="1:10" ht="17.100000000000001" customHeight="1">
      <c r="A27" s="371" t="s">
        <v>162</v>
      </c>
      <c r="B27" s="371"/>
      <c r="C27" s="371"/>
      <c r="D27" s="371"/>
      <c r="E27" s="371"/>
      <c r="F27" s="371"/>
      <c r="G27" s="371"/>
      <c r="H27" s="371"/>
      <c r="I27" s="371"/>
      <c r="J27" s="371"/>
    </row>
    <row r="28" spans="1:10" ht="3.9" customHeight="1">
      <c r="A28" s="184"/>
      <c r="B28" s="184"/>
      <c r="C28" s="184"/>
      <c r="D28" s="184"/>
      <c r="E28" s="184"/>
      <c r="F28" s="184"/>
      <c r="G28" s="184"/>
      <c r="H28" s="184"/>
      <c r="I28" s="184"/>
      <c r="J28" s="184"/>
    </row>
    <row r="29" spans="1:10" ht="17.100000000000001" customHeight="1">
      <c r="A29" s="177" t="s">
        <v>185</v>
      </c>
      <c r="B29" s="177"/>
      <c r="C29" s="177"/>
      <c r="D29" s="177"/>
      <c r="E29" s="58">
        <v>15</v>
      </c>
      <c r="F29" s="184"/>
      <c r="G29" s="177" t="s">
        <v>186</v>
      </c>
      <c r="H29" s="177"/>
      <c r="I29" s="59">
        <f>ROUND((E31/E29)*10,0)*5/10+1</f>
        <v>1</v>
      </c>
      <c r="J29" s="184"/>
    </row>
    <row r="30" spans="1:10" ht="3.9" customHeight="1">
      <c r="A30" s="184"/>
      <c r="B30" s="184"/>
      <c r="C30" s="184"/>
      <c r="D30" s="184"/>
      <c r="E30" s="300"/>
      <c r="F30" s="184"/>
      <c r="G30" s="184"/>
      <c r="H30" s="184"/>
      <c r="I30" s="184"/>
      <c r="J30" s="184"/>
    </row>
    <row r="31" spans="1:10" ht="17.100000000000001" customHeight="1">
      <c r="A31" s="177" t="s">
        <v>187</v>
      </c>
      <c r="B31" s="177"/>
      <c r="C31" s="177"/>
      <c r="D31" s="177"/>
      <c r="E31" s="67"/>
      <c r="F31" s="184"/>
      <c r="G31" s="177" t="s">
        <v>190</v>
      </c>
      <c r="H31" s="177"/>
      <c r="I31" s="60">
        <f>I29*0.15</f>
        <v>0.15</v>
      </c>
      <c r="J31" s="184"/>
    </row>
    <row r="32" spans="1:10" ht="6.9" customHeight="1">
      <c r="A32" s="184"/>
      <c r="B32" s="184"/>
      <c r="C32" s="184"/>
      <c r="D32" s="184"/>
      <c r="E32" s="184"/>
      <c r="F32" s="184"/>
      <c r="G32" s="184"/>
      <c r="H32" s="184"/>
      <c r="I32" s="184"/>
      <c r="J32" s="184"/>
    </row>
    <row r="33" spans="1:10" ht="17.100000000000001" customHeight="1">
      <c r="A33" s="371" t="s">
        <v>173</v>
      </c>
      <c r="B33" s="371"/>
      <c r="C33" s="371"/>
      <c r="D33" s="371"/>
      <c r="E33" s="371"/>
      <c r="F33" s="371"/>
      <c r="G33" s="371"/>
      <c r="H33" s="371"/>
      <c r="I33" s="371"/>
      <c r="J33" s="371"/>
    </row>
    <row r="34" spans="1:10" ht="3.9" customHeight="1">
      <c r="A34" s="184"/>
      <c r="B34" s="184"/>
      <c r="C34" s="184"/>
      <c r="D34" s="184"/>
      <c r="E34" s="184"/>
      <c r="F34" s="184"/>
      <c r="G34" s="184"/>
      <c r="H34" s="184"/>
      <c r="I34" s="184"/>
      <c r="J34" s="184"/>
    </row>
    <row r="35" spans="1:10" ht="17.100000000000001" customHeight="1">
      <c r="A35" s="177" t="s">
        <v>185</v>
      </c>
      <c r="B35" s="177"/>
      <c r="C35" s="177"/>
      <c r="D35" s="177"/>
      <c r="E35" s="58">
        <v>16</v>
      </c>
      <c r="F35" s="184"/>
      <c r="G35" s="177" t="s">
        <v>186</v>
      </c>
      <c r="H35" s="177"/>
      <c r="I35" s="59">
        <f>ROUND((E37/E35)*10,0)*5/10+1</f>
        <v>1</v>
      </c>
      <c r="J35" s="184"/>
    </row>
    <row r="36" spans="1:10" ht="3.9" customHeight="1">
      <c r="A36" s="184"/>
      <c r="B36" s="184"/>
      <c r="C36" s="184"/>
      <c r="D36" s="184"/>
      <c r="E36" s="300"/>
      <c r="F36" s="184"/>
      <c r="G36" s="184"/>
      <c r="H36" s="184"/>
      <c r="I36" s="184"/>
      <c r="J36" s="184"/>
    </row>
    <row r="37" spans="1:10" ht="17.100000000000001" customHeight="1">
      <c r="A37" s="177" t="s">
        <v>187</v>
      </c>
      <c r="B37" s="177"/>
      <c r="C37" s="177"/>
      <c r="D37" s="177"/>
      <c r="E37" s="67"/>
      <c r="F37" s="184"/>
      <c r="G37" s="177" t="s">
        <v>190</v>
      </c>
      <c r="H37" s="177"/>
      <c r="I37" s="60">
        <f>I35*0.15</f>
        <v>0.15</v>
      </c>
      <c r="J37" s="184"/>
    </row>
    <row r="38" spans="1:10" ht="60.9" customHeight="1">
      <c r="A38" s="184"/>
      <c r="B38" s="184"/>
      <c r="C38" s="184"/>
      <c r="D38" s="184"/>
      <c r="E38" s="184"/>
      <c r="F38" s="184"/>
      <c r="G38" s="184"/>
      <c r="H38" s="184"/>
      <c r="I38" s="184"/>
      <c r="J38" s="184"/>
    </row>
    <row r="39" spans="1:10" ht="32.1" customHeight="1">
      <c r="A39" s="178"/>
      <c r="B39" s="178"/>
      <c r="C39" s="178"/>
      <c r="D39" s="178"/>
      <c r="E39" s="286"/>
      <c r="F39" s="286"/>
      <c r="G39" s="286" t="s">
        <v>191</v>
      </c>
      <c r="H39" s="286"/>
      <c r="I39" s="59">
        <f>I37+I31+I25+I19</f>
        <v>1</v>
      </c>
      <c r="J39" s="61"/>
    </row>
    <row r="40" spans="1:10" ht="12" customHeight="1">
      <c r="A40" s="375"/>
      <c r="B40" s="375"/>
      <c r="C40" s="375"/>
      <c r="D40" s="375"/>
      <c r="E40" s="184"/>
      <c r="F40" s="184"/>
      <c r="G40" s="184"/>
      <c r="H40" s="184"/>
      <c r="I40" s="184"/>
      <c r="J40" s="184"/>
    </row>
    <row r="41" spans="1:10" ht="32.1" customHeight="1">
      <c r="A41" s="61"/>
      <c r="B41" s="61"/>
      <c r="C41" s="61"/>
      <c r="D41" s="61"/>
      <c r="E41" s="61"/>
      <c r="F41" s="61"/>
      <c r="G41" s="61"/>
      <c r="H41" s="61"/>
      <c r="I41" s="61"/>
      <c r="J41" s="61"/>
    </row>
    <row r="42" spans="1:10" ht="12" customHeight="1">
      <c r="A42" s="375"/>
      <c r="B42" s="375"/>
      <c r="C42" s="375"/>
      <c r="D42" s="375"/>
      <c r="E42" s="184"/>
      <c r="F42" s="184"/>
      <c r="G42" s="184"/>
      <c r="H42" s="184"/>
      <c r="I42" s="184"/>
      <c r="J42" s="184"/>
    </row>
    <row r="43" spans="1:10" ht="32.1" customHeight="1">
      <c r="A43" s="61"/>
      <c r="B43" s="61"/>
      <c r="C43" s="61"/>
      <c r="D43" s="61"/>
      <c r="E43" s="61"/>
      <c r="F43" s="61"/>
      <c r="G43" s="61"/>
      <c r="H43" s="61"/>
      <c r="I43" s="61"/>
      <c r="J43" s="61"/>
    </row>
    <row r="44" spans="1:10">
      <c r="A44" s="375"/>
      <c r="B44" s="375"/>
      <c r="C44" s="375"/>
      <c r="D44" s="375"/>
      <c r="E44" s="184"/>
      <c r="F44" s="184"/>
      <c r="G44" s="184"/>
      <c r="H44" s="184"/>
      <c r="I44" s="184"/>
      <c r="J44" s="184"/>
    </row>
    <row r="45" spans="1:10">
      <c r="A45" s="375"/>
      <c r="B45" s="375"/>
      <c r="C45" s="375"/>
      <c r="D45" s="375"/>
      <c r="E45" s="184"/>
      <c r="F45" s="184"/>
      <c r="G45" s="184"/>
      <c r="H45" s="184"/>
      <c r="I45" s="184"/>
      <c r="J45" s="184"/>
    </row>
    <row r="46" spans="1:10">
      <c r="A46" s="280" t="s">
        <v>192</v>
      </c>
      <c r="B46" s="280"/>
      <c r="C46" s="280"/>
      <c r="D46" s="280"/>
      <c r="E46" s="280"/>
      <c r="F46" s="280"/>
      <c r="G46" s="280"/>
      <c r="H46" s="280"/>
      <c r="I46" s="280"/>
      <c r="J46" s="280"/>
    </row>
    <row r="47" spans="1:10">
      <c r="A47" s="368"/>
      <c r="B47" s="368"/>
      <c r="C47" s="368"/>
      <c r="D47" s="368"/>
      <c r="E47" s="188"/>
      <c r="F47" s="188"/>
      <c r="G47" s="188"/>
      <c r="H47" s="188"/>
      <c r="I47" s="188"/>
      <c r="J47" s="188"/>
    </row>
    <row r="48" spans="1:10">
      <c r="A48" s="368"/>
      <c r="B48" s="368"/>
      <c r="C48" s="368"/>
      <c r="D48" s="368"/>
      <c r="E48" s="188"/>
      <c r="F48" s="188"/>
      <c r="G48" s="188"/>
      <c r="H48" s="188"/>
      <c r="I48" s="188"/>
      <c r="J48" s="188"/>
    </row>
    <row r="49" spans="1:10">
      <c r="A49" s="368"/>
      <c r="B49" s="368"/>
      <c r="C49" s="368"/>
      <c r="D49" s="368"/>
      <c r="E49" s="188"/>
      <c r="F49" s="188"/>
      <c r="G49" s="188"/>
      <c r="H49" s="188"/>
      <c r="I49" s="188"/>
      <c r="J49" s="188"/>
    </row>
  </sheetData>
  <sheetProtection password="CE28" sheet="1" selectLockedCells="1"/>
  <customSheetViews>
    <customSheetView guid="{C1DDDEA5-B024-4C29-ADDF-1FDF08683112}" scale="120" showPageBreaks="1" view="pageLayout">
      <selection activeCell="H11" sqref="H11:J11"/>
      <pageMargins left="0" right="0" top="0" bottom="0" header="0" footer="0"/>
      <pageSetup paperSize="9" orientation="portrait" r:id="rId1"/>
      <headerFooter>
        <oddHeader xml:space="preserve">&amp;L&amp;8Fachmann/Fachfrau öffentlicher Verkehr EFZ 
IPA Verfahren Experten / Vorgesetzte Fachkräfte&amp;R&amp;8Qualifikationsverfahren 2018 
Übersicht Prüfungsprotokoll | &amp;P
 </oddHeader>
      </headerFooter>
    </customSheetView>
  </customSheetViews>
  <mergeCells count="80">
    <mergeCell ref="I1:J1"/>
    <mergeCell ref="A42:J42"/>
    <mergeCell ref="A44:J44"/>
    <mergeCell ref="G3:H3"/>
    <mergeCell ref="I3:J3"/>
    <mergeCell ref="A4:J4"/>
    <mergeCell ref="A5:C5"/>
    <mergeCell ref="D5:J5"/>
    <mergeCell ref="A6:J6"/>
    <mergeCell ref="H7:J7"/>
    <mergeCell ref="G29:H29"/>
    <mergeCell ref="J29:J31"/>
    <mergeCell ref="A30:E30"/>
    <mergeCell ref="G30:I30"/>
    <mergeCell ref="A31:D31"/>
    <mergeCell ref="F29:F31"/>
    <mergeCell ref="G31:H31"/>
    <mergeCell ref="A38:J38"/>
    <mergeCell ref="A35:D35"/>
    <mergeCell ref="F35:F37"/>
    <mergeCell ref="G35:H35"/>
    <mergeCell ref="J35:J37"/>
    <mergeCell ref="A36:E36"/>
    <mergeCell ref="G36:I36"/>
    <mergeCell ref="A37:D37"/>
    <mergeCell ref="G37:H37"/>
    <mergeCell ref="A45:J45"/>
    <mergeCell ref="A46:J46"/>
    <mergeCell ref="A47:J47"/>
    <mergeCell ref="G24:I24"/>
    <mergeCell ref="A25:D25"/>
    <mergeCell ref="G25:H25"/>
    <mergeCell ref="A26:J26"/>
    <mergeCell ref="A27:J27"/>
    <mergeCell ref="A28:J28"/>
    <mergeCell ref="A40:J40"/>
    <mergeCell ref="A32:J32"/>
    <mergeCell ref="A33:J33"/>
    <mergeCell ref="A34:J34"/>
    <mergeCell ref="A39:D39"/>
    <mergeCell ref="G39:H39"/>
    <mergeCell ref="A29:D29"/>
    <mergeCell ref="A21:J21"/>
    <mergeCell ref="A22:J22"/>
    <mergeCell ref="A20:J20"/>
    <mergeCell ref="A23:D23"/>
    <mergeCell ref="F23:F25"/>
    <mergeCell ref="G23:H23"/>
    <mergeCell ref="J23:J25"/>
    <mergeCell ref="A24:E24"/>
    <mergeCell ref="A11:B11"/>
    <mergeCell ref="A13:B13"/>
    <mergeCell ref="A12:J12"/>
    <mergeCell ref="A7:B7"/>
    <mergeCell ref="A9:B9"/>
    <mergeCell ref="D11:F11"/>
    <mergeCell ref="H11:J11"/>
    <mergeCell ref="A10:J10"/>
    <mergeCell ref="A8:J8"/>
    <mergeCell ref="A2:J2"/>
    <mergeCell ref="D7:F7"/>
    <mergeCell ref="D9:F9"/>
    <mergeCell ref="H9:J9"/>
    <mergeCell ref="A3:F3"/>
    <mergeCell ref="E39:F39"/>
    <mergeCell ref="A48:J48"/>
    <mergeCell ref="A49:J49"/>
    <mergeCell ref="D13:F13"/>
    <mergeCell ref="H13:J13"/>
    <mergeCell ref="A19:D19"/>
    <mergeCell ref="A17:D17"/>
    <mergeCell ref="A14:J14"/>
    <mergeCell ref="A18:E18"/>
    <mergeCell ref="G17:H17"/>
    <mergeCell ref="G19:H19"/>
    <mergeCell ref="G18:I18"/>
    <mergeCell ref="A15:J15"/>
    <mergeCell ref="A16:J16"/>
    <mergeCell ref="J17:J19"/>
    <mergeCell ref="F17:F19"/>
  </mergeCells>
  <phoneticPr fontId="9" type="noConversion"/>
  <conditionalFormatting sqref="D5">
    <cfRule type="expression" dxfId="5" priority="5">
      <formula>ISBLANK(D5)</formula>
    </cfRule>
  </conditionalFormatting>
  <conditionalFormatting sqref="E19">
    <cfRule type="expression" dxfId="4" priority="4">
      <formula>ISBLANK(E19)</formula>
    </cfRule>
  </conditionalFormatting>
  <conditionalFormatting sqref="E25">
    <cfRule type="expression" dxfId="3" priority="3">
      <formula>ISBLANK(E25)</formula>
    </cfRule>
  </conditionalFormatting>
  <conditionalFormatting sqref="E31">
    <cfRule type="expression" dxfId="2" priority="2">
      <formula>ISBLANK(E31)</formula>
    </cfRule>
  </conditionalFormatting>
  <conditionalFormatting sqref="E37">
    <cfRule type="expression" dxfId="1" priority="1">
      <formula>ISBLANK(E37)</formula>
    </cfRule>
  </conditionalFormatting>
  <conditionalFormatting sqref="I3">
    <cfRule type="expression" dxfId="0" priority="6">
      <formula>ISBLANK(I3)</formula>
    </cfRule>
  </conditionalFormatting>
  <pageMargins left="0.74803149606299213" right="0.74803149606299213" top="0.98425196850393704" bottom="0.78740157480314965" header="0.51181102362204722" footer="0.51181102362204722"/>
  <pageSetup paperSize="9" orientation="portrait" r:id="rId2"/>
  <headerFooter>
    <oddHeader>&amp;L&amp;8Fachmann/Fachfrau öffentlicher Verkehr EFZ  
Experten
&amp;R&amp;8Qualifikationsverfahren IPA 2024 
Prüfungsprotokoll Übersicht |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1">
    <tabColor rgb="FF92D050"/>
  </sheetPr>
  <dimension ref="A1:T62"/>
  <sheetViews>
    <sheetView showGridLines="0" view="pageLayout" zoomScaleNormal="100" zoomScaleSheetLayoutView="55" workbookViewId="0">
      <selection activeCell="N5" sqref="N5:S5"/>
    </sheetView>
  </sheetViews>
  <sheetFormatPr baseColWidth="10" defaultColWidth="11" defaultRowHeight="15.6"/>
  <cols>
    <col min="1" max="1" width="3.8984375" style="93" customWidth="1"/>
    <col min="2" max="2" width="4.59765625" style="93" customWidth="1"/>
    <col min="3" max="3" width="6.19921875" style="93" customWidth="1"/>
    <col min="4" max="4" width="11.5" style="93" customWidth="1"/>
    <col min="5" max="5" width="5.3984375" style="93" customWidth="1"/>
    <col min="6" max="6" width="0.3984375" style="93" customWidth="1"/>
    <col min="7" max="7" width="5.09765625" style="93" customWidth="1"/>
    <col min="8" max="8" width="8.69921875" style="93" customWidth="1"/>
    <col min="9" max="9" width="0.3984375" style="93" customWidth="1"/>
    <col min="10" max="10" width="9" style="93" customWidth="1"/>
    <col min="11" max="11" width="3.19921875" style="93" customWidth="1"/>
    <col min="12" max="12" width="0.3984375" style="93" customWidth="1"/>
    <col min="13" max="13" width="3.09765625" style="93" customWidth="1"/>
    <col min="14" max="14" width="0.3984375" style="93" customWidth="1"/>
    <col min="15" max="15" width="3.19921875" style="93" customWidth="1"/>
    <col min="16" max="16" width="0.3984375" style="93" customWidth="1"/>
    <col min="17" max="17" width="3.19921875" style="93" customWidth="1"/>
    <col min="18" max="18" width="0.3984375" style="93" customWidth="1"/>
    <col min="19" max="19" width="3.59765625" style="93" customWidth="1"/>
    <col min="20" max="20" width="5.19921875" style="93" customWidth="1"/>
    <col min="21" max="16384" width="11" style="93"/>
  </cols>
  <sheetData>
    <row r="1" spans="1:20" ht="18.899999999999999" customHeight="1">
      <c r="A1" s="121" t="s">
        <v>205</v>
      </c>
      <c r="B1" s="121"/>
      <c r="C1" s="121"/>
      <c r="D1" s="121"/>
      <c r="E1" s="121"/>
      <c r="F1" s="121"/>
      <c r="G1" s="121"/>
      <c r="H1" s="121"/>
      <c r="I1" s="121"/>
      <c r="J1" s="121"/>
      <c r="K1" s="121"/>
      <c r="L1" s="121"/>
      <c r="M1" s="121"/>
      <c r="N1" s="121"/>
      <c r="O1" s="121"/>
      <c r="P1" s="121"/>
      <c r="Q1" s="187" t="s">
        <v>249</v>
      </c>
      <c r="R1" s="187"/>
      <c r="S1" s="187"/>
      <c r="T1" s="187"/>
    </row>
    <row r="2" spans="1:20" ht="4.2" customHeight="1">
      <c r="A2" s="160"/>
      <c r="B2" s="160"/>
      <c r="C2" s="160"/>
      <c r="D2" s="160"/>
      <c r="E2" s="160"/>
      <c r="F2" s="160"/>
      <c r="G2" s="160"/>
      <c r="H2" s="160"/>
      <c r="I2" s="160"/>
      <c r="J2" s="160"/>
      <c r="K2" s="160"/>
      <c r="L2" s="160"/>
      <c r="M2" s="160"/>
      <c r="N2" s="160"/>
      <c r="O2" s="160"/>
      <c r="P2" s="160"/>
      <c r="Q2" s="160"/>
      <c r="R2" s="160"/>
      <c r="S2" s="160"/>
      <c r="T2" s="160"/>
    </row>
    <row r="3" spans="1:20" ht="15" customHeight="1">
      <c r="A3" s="161"/>
      <c r="B3" s="161"/>
      <c r="C3" s="161"/>
      <c r="D3" s="161"/>
      <c r="E3" s="161"/>
      <c r="F3" s="161"/>
      <c r="G3" s="161"/>
      <c r="H3" s="161"/>
      <c r="I3" s="161"/>
      <c r="J3" s="158" t="s">
        <v>8</v>
      </c>
      <c r="K3" s="158"/>
      <c r="L3" s="158"/>
      <c r="M3" s="158"/>
      <c r="N3" s="159" t="str">
        <f>IF(Deckblatt_vFk!G22&gt;0,Deckblatt_vFk!G22,"")</f>
        <v/>
      </c>
      <c r="O3" s="159"/>
      <c r="P3" s="159"/>
      <c r="Q3" s="159"/>
      <c r="R3" s="159"/>
      <c r="S3" s="159"/>
      <c r="T3" s="159"/>
    </row>
    <row r="4" spans="1:20" ht="6" customHeight="1">
      <c r="A4" s="169"/>
      <c r="B4" s="169"/>
      <c r="C4" s="169"/>
      <c r="D4" s="169"/>
      <c r="E4" s="169"/>
      <c r="F4" s="169"/>
      <c r="G4" s="169"/>
      <c r="H4" s="169"/>
      <c r="I4" s="169"/>
      <c r="J4" s="169"/>
      <c r="K4" s="169"/>
      <c r="L4" s="169"/>
      <c r="M4" s="169"/>
      <c r="N4" s="169"/>
      <c r="O4" s="169"/>
      <c r="P4" s="169"/>
      <c r="Q4" s="169"/>
      <c r="R4" s="169"/>
      <c r="S4" s="169"/>
      <c r="T4" s="169"/>
    </row>
    <row r="5" spans="1:20" ht="15.6" customHeight="1">
      <c r="A5" s="88" t="s">
        <v>28</v>
      </c>
      <c r="B5" s="88"/>
      <c r="C5" s="88"/>
      <c r="D5" s="96"/>
      <c r="E5" s="163" t="s">
        <v>29</v>
      </c>
      <c r="F5" s="164"/>
      <c r="G5" s="164"/>
      <c r="H5" s="164"/>
      <c r="I5" s="164"/>
      <c r="J5" s="164"/>
      <c r="K5" s="164"/>
      <c r="L5" s="164"/>
      <c r="M5" s="164"/>
      <c r="N5" s="165"/>
      <c r="O5" s="165"/>
      <c r="P5" s="165"/>
      <c r="Q5" s="165"/>
      <c r="R5" s="165"/>
      <c r="S5" s="165"/>
      <c r="T5" s="134"/>
    </row>
    <row r="6" spans="1:20" ht="5.4" customHeight="1">
      <c r="A6" s="162"/>
      <c r="B6" s="162"/>
      <c r="C6" s="162"/>
      <c r="D6" s="162"/>
      <c r="E6" s="162"/>
      <c r="F6" s="162"/>
      <c r="G6" s="162"/>
      <c r="H6" s="162"/>
      <c r="I6" s="162"/>
      <c r="J6" s="162"/>
      <c r="K6" s="162"/>
      <c r="L6" s="162"/>
      <c r="M6" s="162"/>
      <c r="N6" s="162"/>
      <c r="O6" s="162"/>
      <c r="P6" s="162"/>
      <c r="Q6" s="162"/>
      <c r="R6" s="162"/>
      <c r="S6" s="162"/>
      <c r="T6" s="162"/>
    </row>
    <row r="7" spans="1:20" ht="15.6" customHeight="1">
      <c r="A7" s="162" t="s">
        <v>30</v>
      </c>
      <c r="B7" s="162"/>
      <c r="C7" s="162"/>
      <c r="D7" s="97"/>
      <c r="E7" s="171"/>
      <c r="F7" s="171"/>
      <c r="G7" s="171"/>
      <c r="H7" s="171"/>
      <c r="I7" s="171"/>
      <c r="J7" s="171"/>
      <c r="K7" s="171"/>
      <c r="L7" s="171"/>
      <c r="M7" s="171"/>
      <c r="N7" s="171"/>
      <c r="O7" s="171"/>
      <c r="P7" s="171"/>
      <c r="Q7" s="171"/>
      <c r="R7" s="171"/>
      <c r="S7" s="171"/>
      <c r="T7" s="171"/>
    </row>
    <row r="8" spans="1:20" ht="9.9" customHeight="1">
      <c r="A8" s="87"/>
      <c r="B8" s="87"/>
      <c r="C8" s="87"/>
      <c r="D8" s="87"/>
      <c r="E8" s="87"/>
      <c r="F8" s="87"/>
      <c r="G8" s="87"/>
      <c r="H8" s="87"/>
      <c r="I8" s="87"/>
      <c r="J8" s="87"/>
      <c r="K8" s="87"/>
      <c r="L8" s="87"/>
      <c r="M8" s="87"/>
      <c r="N8" s="87"/>
      <c r="O8" s="87"/>
      <c r="P8" s="87"/>
      <c r="Q8" s="87"/>
      <c r="R8" s="87"/>
      <c r="S8" s="87"/>
      <c r="T8" s="87"/>
    </row>
    <row r="9" spans="1:20" ht="15" customHeight="1">
      <c r="A9" s="162" t="s">
        <v>31</v>
      </c>
      <c r="B9" s="162"/>
      <c r="C9" s="162"/>
      <c r="D9" s="16" t="s">
        <v>10</v>
      </c>
      <c r="E9" s="159" t="str">
        <f>IF(Deckblatt_vFk!C24&gt;0,Deckblatt_vFk!C24,"")</f>
        <v/>
      </c>
      <c r="F9" s="159"/>
      <c r="G9" s="159"/>
      <c r="H9" s="159"/>
      <c r="I9" s="159"/>
      <c r="J9" s="16" t="s">
        <v>11</v>
      </c>
      <c r="K9" s="159" t="str">
        <f>IF(Deckblatt_vFk!F24&gt;0,Deckblatt_vFk!F24,"")</f>
        <v/>
      </c>
      <c r="L9" s="159"/>
      <c r="M9" s="159"/>
      <c r="N9" s="159"/>
      <c r="O9" s="159"/>
      <c r="P9" s="159"/>
      <c r="Q9" s="159"/>
      <c r="R9" s="159"/>
      <c r="S9" s="159"/>
      <c r="T9" s="159"/>
    </row>
    <row r="10" spans="1:20" ht="2.1" customHeight="1">
      <c r="A10" s="170"/>
      <c r="B10" s="170"/>
      <c r="C10" s="170"/>
      <c r="D10" s="170"/>
      <c r="E10" s="170"/>
      <c r="F10" s="170"/>
      <c r="G10" s="170"/>
      <c r="H10" s="170"/>
      <c r="I10" s="170"/>
      <c r="J10" s="170"/>
      <c r="K10" s="170"/>
      <c r="L10" s="170"/>
      <c r="M10" s="170"/>
      <c r="N10" s="170"/>
      <c r="O10" s="170"/>
      <c r="P10" s="170"/>
      <c r="Q10" s="170"/>
      <c r="R10" s="170"/>
      <c r="S10" s="170"/>
      <c r="T10" s="170"/>
    </row>
    <row r="11" spans="1:20" ht="15" customHeight="1">
      <c r="A11" s="170"/>
      <c r="B11" s="170"/>
      <c r="C11" s="170"/>
      <c r="D11" s="17" t="s">
        <v>12</v>
      </c>
      <c r="E11" s="159" t="str">
        <f>IF(Deckblatt_vFk!C26&gt;0,Deckblatt_vFk!C26,"")</f>
        <v/>
      </c>
      <c r="F11" s="159"/>
      <c r="G11" s="159"/>
      <c r="H11" s="159"/>
      <c r="I11" s="159"/>
      <c r="J11" s="159"/>
      <c r="K11" s="159"/>
      <c r="L11" s="159"/>
      <c r="M11" s="159"/>
      <c r="N11" s="159"/>
      <c r="O11" s="159"/>
      <c r="P11" s="159"/>
      <c r="Q11" s="159"/>
      <c r="R11" s="159"/>
      <c r="S11" s="159"/>
      <c r="T11" s="159"/>
    </row>
    <row r="12" spans="1:20" ht="6.9" customHeight="1">
      <c r="A12" s="160"/>
      <c r="B12" s="160"/>
      <c r="C12" s="160"/>
      <c r="D12" s="160"/>
      <c r="E12" s="160"/>
      <c r="F12" s="160"/>
      <c r="G12" s="160"/>
      <c r="H12" s="160"/>
      <c r="I12" s="160"/>
      <c r="J12" s="160"/>
      <c r="K12" s="160"/>
      <c r="L12" s="160"/>
      <c r="M12" s="160"/>
      <c r="N12" s="160"/>
      <c r="O12" s="160"/>
      <c r="P12" s="160"/>
      <c r="Q12" s="160"/>
      <c r="R12" s="160"/>
      <c r="S12" s="160"/>
      <c r="T12" s="160"/>
    </row>
    <row r="13" spans="1:20" ht="15" customHeight="1">
      <c r="A13" s="162" t="s">
        <v>32</v>
      </c>
      <c r="B13" s="162"/>
      <c r="C13" s="162"/>
      <c r="D13" s="17" t="s">
        <v>11</v>
      </c>
      <c r="E13" s="172"/>
      <c r="F13" s="172"/>
      <c r="G13" s="172"/>
      <c r="H13" s="172"/>
      <c r="I13" s="172"/>
      <c r="J13" s="172"/>
      <c r="K13" s="172"/>
      <c r="L13" s="172"/>
      <c r="M13" s="172"/>
      <c r="N13" s="172"/>
      <c r="O13" s="172"/>
      <c r="P13" s="172"/>
      <c r="Q13" s="172"/>
      <c r="R13" s="172"/>
      <c r="S13" s="172"/>
      <c r="T13" s="172"/>
    </row>
    <row r="14" spans="1:20" ht="2.1" customHeight="1">
      <c r="A14" s="160"/>
      <c r="B14" s="160"/>
      <c r="C14" s="160"/>
      <c r="D14" s="161"/>
      <c r="E14" s="158"/>
      <c r="F14" s="158"/>
      <c r="G14" s="158"/>
      <c r="H14" s="158"/>
      <c r="I14" s="158"/>
      <c r="J14" s="158"/>
      <c r="K14" s="158"/>
      <c r="L14" s="158"/>
      <c r="M14" s="158"/>
      <c r="N14" s="158"/>
      <c r="O14" s="158"/>
      <c r="P14" s="158"/>
      <c r="Q14" s="158"/>
      <c r="R14" s="158"/>
      <c r="S14" s="158"/>
      <c r="T14" s="158"/>
    </row>
    <row r="15" spans="1:20" ht="15" customHeight="1">
      <c r="A15" s="160"/>
      <c r="B15" s="160"/>
      <c r="C15" s="160"/>
      <c r="D15" s="17" t="s">
        <v>33</v>
      </c>
      <c r="E15" s="172"/>
      <c r="F15" s="172"/>
      <c r="G15" s="172"/>
      <c r="H15" s="172"/>
      <c r="I15" s="172"/>
      <c r="J15" s="172"/>
      <c r="K15" s="172"/>
      <c r="L15" s="172"/>
      <c r="M15" s="172"/>
      <c r="N15" s="172"/>
      <c r="O15" s="172"/>
      <c r="P15" s="172"/>
      <c r="Q15" s="172"/>
      <c r="R15" s="172"/>
      <c r="S15" s="172"/>
      <c r="T15" s="172"/>
    </row>
    <row r="16" spans="1:20" ht="2.1" customHeight="1">
      <c r="A16" s="160"/>
      <c r="B16" s="160"/>
      <c r="C16" s="160"/>
      <c r="D16" s="161"/>
      <c r="E16" s="161"/>
      <c r="F16" s="161"/>
      <c r="G16" s="161"/>
      <c r="H16" s="161"/>
      <c r="I16" s="161"/>
      <c r="J16" s="161"/>
      <c r="K16" s="161"/>
      <c r="L16" s="161"/>
      <c r="M16" s="161"/>
      <c r="N16" s="161"/>
      <c r="O16" s="161"/>
      <c r="P16" s="161"/>
      <c r="Q16" s="161"/>
      <c r="R16" s="161"/>
      <c r="S16" s="161"/>
      <c r="T16" s="161"/>
    </row>
    <row r="17" spans="1:20" ht="15" customHeight="1">
      <c r="A17" s="160"/>
      <c r="B17" s="160"/>
      <c r="C17" s="160"/>
      <c r="D17" s="17" t="s">
        <v>34</v>
      </c>
      <c r="E17" s="172"/>
      <c r="F17" s="172"/>
      <c r="G17" s="172"/>
      <c r="H17" s="172"/>
      <c r="I17" s="172"/>
      <c r="J17" s="172"/>
      <c r="K17" s="172"/>
      <c r="L17" s="172"/>
      <c r="M17" s="172"/>
      <c r="N17" s="172"/>
      <c r="O17" s="172"/>
      <c r="P17" s="172"/>
      <c r="Q17" s="172"/>
      <c r="R17" s="172"/>
      <c r="S17" s="172"/>
      <c r="T17" s="172"/>
    </row>
    <row r="18" spans="1:20" ht="6.9" customHeight="1">
      <c r="A18" s="160"/>
      <c r="B18" s="160"/>
      <c r="C18" s="160"/>
      <c r="D18" s="161"/>
      <c r="E18" s="158"/>
      <c r="F18" s="158"/>
      <c r="G18" s="158"/>
      <c r="H18" s="158"/>
      <c r="I18" s="158"/>
      <c r="J18" s="158"/>
      <c r="K18" s="158"/>
      <c r="L18" s="158"/>
      <c r="M18" s="158"/>
      <c r="N18" s="158"/>
      <c r="O18" s="158"/>
      <c r="P18" s="158"/>
      <c r="Q18" s="158"/>
      <c r="R18" s="158"/>
      <c r="S18" s="158"/>
      <c r="T18" s="158"/>
    </row>
    <row r="19" spans="1:20" ht="15" customHeight="1">
      <c r="A19" s="162" t="s">
        <v>35</v>
      </c>
      <c r="B19" s="162"/>
      <c r="C19" s="162"/>
      <c r="D19" s="17" t="s">
        <v>10</v>
      </c>
      <c r="E19" s="172"/>
      <c r="F19" s="172"/>
      <c r="G19" s="172"/>
      <c r="H19" s="172"/>
      <c r="I19" s="172"/>
      <c r="J19" s="16" t="s">
        <v>11</v>
      </c>
      <c r="K19" s="172"/>
      <c r="L19" s="172"/>
      <c r="M19" s="172"/>
      <c r="N19" s="172"/>
      <c r="O19" s="172"/>
      <c r="P19" s="172"/>
      <c r="Q19" s="172"/>
      <c r="R19" s="172"/>
      <c r="S19" s="172"/>
      <c r="T19" s="172"/>
    </row>
    <row r="20" spans="1:20" ht="2.1" customHeight="1">
      <c r="A20" s="173"/>
      <c r="B20" s="173"/>
      <c r="C20" s="173"/>
      <c r="D20" s="161"/>
      <c r="E20" s="158"/>
      <c r="F20" s="158"/>
      <c r="G20" s="158"/>
      <c r="H20" s="158"/>
      <c r="I20" s="158"/>
      <c r="J20" s="158"/>
      <c r="K20" s="158"/>
      <c r="L20" s="158"/>
      <c r="M20" s="158"/>
      <c r="N20" s="158"/>
      <c r="O20" s="158"/>
      <c r="P20" s="158"/>
      <c r="Q20" s="158"/>
      <c r="R20" s="158"/>
      <c r="S20" s="158"/>
      <c r="T20" s="158"/>
    </row>
    <row r="21" spans="1:20" ht="15" customHeight="1">
      <c r="A21" s="173"/>
      <c r="B21" s="173"/>
      <c r="C21" s="173"/>
      <c r="D21" s="17" t="s">
        <v>36</v>
      </c>
      <c r="E21" s="172"/>
      <c r="F21" s="172"/>
      <c r="G21" s="172"/>
      <c r="H21" s="172"/>
      <c r="I21" s="172"/>
      <c r="J21" s="16" t="s">
        <v>37</v>
      </c>
      <c r="K21" s="172"/>
      <c r="L21" s="172"/>
      <c r="M21" s="172"/>
      <c r="N21" s="172"/>
      <c r="O21" s="172"/>
      <c r="P21" s="172"/>
      <c r="Q21" s="172"/>
      <c r="R21" s="172"/>
      <c r="S21" s="172"/>
      <c r="T21" s="172"/>
    </row>
    <row r="22" spans="1:20" ht="2.1" customHeight="1">
      <c r="A22" s="173"/>
      <c r="B22" s="173"/>
      <c r="C22" s="173"/>
      <c r="D22" s="161"/>
      <c r="E22" s="158"/>
      <c r="F22" s="158"/>
      <c r="G22" s="158"/>
      <c r="H22" s="158"/>
      <c r="I22" s="158"/>
      <c r="J22" s="158"/>
      <c r="K22" s="158"/>
      <c r="L22" s="158"/>
      <c r="M22" s="158"/>
      <c r="N22" s="158"/>
      <c r="O22" s="158"/>
      <c r="P22" s="158"/>
      <c r="Q22" s="158"/>
      <c r="R22" s="158"/>
      <c r="S22" s="158"/>
      <c r="T22" s="158"/>
    </row>
    <row r="23" spans="1:20" ht="15" customHeight="1">
      <c r="A23" s="173"/>
      <c r="B23" s="173"/>
      <c r="C23" s="173"/>
      <c r="D23" s="17" t="s">
        <v>12</v>
      </c>
      <c r="E23" s="172"/>
      <c r="F23" s="172"/>
      <c r="G23" s="172"/>
      <c r="H23" s="172"/>
      <c r="I23" s="172"/>
      <c r="J23" s="172"/>
      <c r="K23" s="172"/>
      <c r="L23" s="172"/>
      <c r="M23" s="172"/>
      <c r="N23" s="172"/>
      <c r="O23" s="172"/>
      <c r="P23" s="172"/>
      <c r="Q23" s="172"/>
      <c r="R23" s="172"/>
      <c r="S23" s="172"/>
      <c r="T23" s="172"/>
    </row>
    <row r="24" spans="1:20" ht="6.9" customHeight="1">
      <c r="A24" s="173"/>
      <c r="B24" s="173"/>
      <c r="C24" s="173"/>
      <c r="D24" s="161"/>
      <c r="E24" s="158"/>
      <c r="F24" s="158"/>
      <c r="G24" s="158"/>
      <c r="H24" s="158"/>
      <c r="I24" s="158"/>
      <c r="J24" s="158"/>
      <c r="K24" s="158"/>
      <c r="L24" s="158"/>
      <c r="M24" s="158"/>
      <c r="N24" s="158"/>
      <c r="O24" s="158"/>
      <c r="P24" s="158"/>
      <c r="Q24" s="158"/>
      <c r="R24" s="158"/>
      <c r="S24" s="158"/>
      <c r="T24" s="158"/>
    </row>
    <row r="25" spans="1:20" ht="15" customHeight="1">
      <c r="A25" s="162" t="s">
        <v>38</v>
      </c>
      <c r="B25" s="162"/>
      <c r="C25" s="162"/>
      <c r="D25" s="17" t="s">
        <v>10</v>
      </c>
      <c r="E25" s="172"/>
      <c r="F25" s="172"/>
      <c r="G25" s="172"/>
      <c r="H25" s="172"/>
      <c r="I25" s="172"/>
      <c r="J25" s="16" t="s">
        <v>11</v>
      </c>
      <c r="K25" s="172"/>
      <c r="L25" s="172"/>
      <c r="M25" s="172"/>
      <c r="N25" s="172"/>
      <c r="O25" s="172"/>
      <c r="P25" s="172"/>
      <c r="Q25" s="172"/>
      <c r="R25" s="172"/>
      <c r="S25" s="172"/>
      <c r="T25" s="172"/>
    </row>
    <row r="26" spans="1:20" ht="2.1" customHeight="1">
      <c r="A26" s="173"/>
      <c r="B26" s="173"/>
      <c r="C26" s="173"/>
      <c r="D26" s="161"/>
      <c r="E26" s="158"/>
      <c r="F26" s="158"/>
      <c r="G26" s="158"/>
      <c r="H26" s="158"/>
      <c r="I26" s="158"/>
      <c r="J26" s="158"/>
      <c r="K26" s="158"/>
      <c r="L26" s="158"/>
      <c r="M26" s="158"/>
      <c r="N26" s="158"/>
      <c r="O26" s="158"/>
      <c r="P26" s="158"/>
      <c r="Q26" s="158"/>
      <c r="R26" s="158"/>
      <c r="S26" s="158"/>
      <c r="T26" s="158"/>
    </row>
    <row r="27" spans="1:20" ht="15" customHeight="1">
      <c r="A27" s="173"/>
      <c r="B27" s="173"/>
      <c r="C27" s="173"/>
      <c r="D27" s="17" t="s">
        <v>36</v>
      </c>
      <c r="E27" s="172"/>
      <c r="F27" s="172"/>
      <c r="G27" s="172"/>
      <c r="H27" s="172"/>
      <c r="I27" s="172"/>
      <c r="J27" s="16" t="s">
        <v>37</v>
      </c>
      <c r="K27" s="172"/>
      <c r="L27" s="172"/>
      <c r="M27" s="172"/>
      <c r="N27" s="172"/>
      <c r="O27" s="172"/>
      <c r="P27" s="172"/>
      <c r="Q27" s="172"/>
      <c r="R27" s="172"/>
      <c r="S27" s="172"/>
      <c r="T27" s="172"/>
    </row>
    <row r="28" spans="1:20" ht="2.1" customHeight="1">
      <c r="A28" s="173"/>
      <c r="B28" s="173"/>
      <c r="C28" s="173"/>
      <c r="D28" s="161"/>
      <c r="E28" s="158"/>
      <c r="F28" s="158"/>
      <c r="G28" s="158"/>
      <c r="H28" s="158"/>
      <c r="I28" s="158"/>
      <c r="J28" s="158"/>
      <c r="K28" s="158"/>
      <c r="L28" s="158"/>
      <c r="M28" s="158"/>
      <c r="N28" s="158"/>
      <c r="O28" s="158"/>
      <c r="P28" s="158"/>
      <c r="Q28" s="158"/>
      <c r="R28" s="158"/>
      <c r="S28" s="158"/>
      <c r="T28" s="158"/>
    </row>
    <row r="29" spans="1:20" ht="15" customHeight="1">
      <c r="A29" s="173"/>
      <c r="B29" s="173"/>
      <c r="C29" s="173"/>
      <c r="D29" s="17" t="s">
        <v>12</v>
      </c>
      <c r="E29" s="172"/>
      <c r="F29" s="172"/>
      <c r="G29" s="172"/>
      <c r="H29" s="172"/>
      <c r="I29" s="172"/>
      <c r="J29" s="172"/>
      <c r="K29" s="172"/>
      <c r="L29" s="172"/>
      <c r="M29" s="172"/>
      <c r="N29" s="172"/>
      <c r="O29" s="172"/>
      <c r="P29" s="172"/>
      <c r="Q29" s="172"/>
      <c r="R29" s="172"/>
      <c r="S29" s="172"/>
      <c r="T29" s="172"/>
    </row>
    <row r="30" spans="1:20" ht="6.9" customHeight="1">
      <c r="A30" s="173"/>
      <c r="B30" s="173"/>
      <c r="C30" s="173"/>
      <c r="D30" s="161"/>
      <c r="E30" s="158"/>
      <c r="F30" s="158"/>
      <c r="G30" s="158"/>
      <c r="H30" s="158"/>
      <c r="I30" s="158"/>
      <c r="J30" s="158"/>
      <c r="K30" s="158"/>
      <c r="L30" s="158"/>
      <c r="M30" s="158"/>
      <c r="N30" s="158"/>
      <c r="O30" s="158"/>
      <c r="P30" s="158"/>
      <c r="Q30" s="158"/>
      <c r="R30" s="158"/>
      <c r="S30" s="158"/>
      <c r="T30" s="158"/>
    </row>
    <row r="31" spans="1:20" ht="15" customHeight="1">
      <c r="A31" s="162" t="s">
        <v>39</v>
      </c>
      <c r="B31" s="162"/>
      <c r="C31" s="162"/>
      <c r="D31" s="17" t="s">
        <v>10</v>
      </c>
      <c r="E31" s="172"/>
      <c r="F31" s="172"/>
      <c r="G31" s="172"/>
      <c r="H31" s="172"/>
      <c r="I31" s="172"/>
      <c r="J31" s="16" t="s">
        <v>11</v>
      </c>
      <c r="K31" s="172"/>
      <c r="L31" s="172"/>
      <c r="M31" s="172"/>
      <c r="N31" s="172"/>
      <c r="O31" s="172"/>
      <c r="P31" s="172"/>
      <c r="Q31" s="172"/>
      <c r="R31" s="172"/>
      <c r="S31" s="172"/>
      <c r="T31" s="172"/>
    </row>
    <row r="32" spans="1:20" ht="2.1" customHeight="1">
      <c r="A32" s="173"/>
      <c r="B32" s="173"/>
      <c r="C32" s="173"/>
      <c r="D32" s="161"/>
      <c r="E32" s="158"/>
      <c r="F32" s="158"/>
      <c r="G32" s="158"/>
      <c r="H32" s="158"/>
      <c r="I32" s="158"/>
      <c r="J32" s="158"/>
      <c r="K32" s="158"/>
      <c r="L32" s="158"/>
      <c r="M32" s="158"/>
      <c r="N32" s="158"/>
      <c r="O32" s="158"/>
      <c r="P32" s="158"/>
      <c r="Q32" s="158"/>
      <c r="R32" s="158"/>
      <c r="S32" s="158"/>
      <c r="T32" s="158"/>
    </row>
    <row r="33" spans="1:20" ht="15" customHeight="1">
      <c r="A33" s="173"/>
      <c r="B33" s="173"/>
      <c r="C33" s="173"/>
      <c r="D33" s="17" t="s">
        <v>36</v>
      </c>
      <c r="E33" s="172"/>
      <c r="F33" s="172"/>
      <c r="G33" s="172"/>
      <c r="H33" s="172"/>
      <c r="I33" s="172"/>
      <c r="J33" s="16" t="s">
        <v>37</v>
      </c>
      <c r="K33" s="172"/>
      <c r="L33" s="172"/>
      <c r="M33" s="172"/>
      <c r="N33" s="172"/>
      <c r="O33" s="172"/>
      <c r="P33" s="172"/>
      <c r="Q33" s="172"/>
      <c r="R33" s="172"/>
      <c r="S33" s="172"/>
      <c r="T33" s="172"/>
    </row>
    <row r="34" spans="1:20" ht="2.1" customHeight="1">
      <c r="A34" s="173"/>
      <c r="B34" s="173"/>
      <c r="C34" s="173"/>
      <c r="D34" s="161"/>
      <c r="E34" s="158"/>
      <c r="F34" s="158"/>
      <c r="G34" s="158"/>
      <c r="H34" s="158"/>
      <c r="I34" s="158"/>
      <c r="J34" s="158"/>
      <c r="K34" s="158"/>
      <c r="L34" s="158"/>
      <c r="M34" s="158"/>
      <c r="N34" s="158"/>
      <c r="O34" s="158"/>
      <c r="P34" s="158"/>
      <c r="Q34" s="158"/>
      <c r="R34" s="158"/>
      <c r="S34" s="158"/>
      <c r="T34" s="158"/>
    </row>
    <row r="35" spans="1:20" ht="15" customHeight="1">
      <c r="A35" s="173"/>
      <c r="B35" s="173"/>
      <c r="C35" s="173"/>
      <c r="D35" s="17" t="s">
        <v>12</v>
      </c>
      <c r="E35" s="172"/>
      <c r="F35" s="172"/>
      <c r="G35" s="172"/>
      <c r="H35" s="172"/>
      <c r="I35" s="172"/>
      <c r="J35" s="172"/>
      <c r="K35" s="172"/>
      <c r="L35" s="172"/>
      <c r="M35" s="172"/>
      <c r="N35" s="172"/>
      <c r="O35" s="172"/>
      <c r="P35" s="172"/>
      <c r="Q35" s="172"/>
      <c r="R35" s="172"/>
      <c r="S35" s="172"/>
      <c r="T35" s="172"/>
    </row>
    <row r="36" spans="1:20" ht="9" customHeight="1">
      <c r="A36" s="173"/>
      <c r="B36" s="173"/>
      <c r="C36" s="173"/>
      <c r="D36" s="161"/>
      <c r="E36" s="158"/>
      <c r="F36" s="158"/>
      <c r="G36" s="158"/>
      <c r="H36" s="158"/>
      <c r="I36" s="158"/>
      <c r="J36" s="158"/>
      <c r="K36" s="158"/>
      <c r="L36" s="158"/>
      <c r="M36" s="158"/>
      <c r="N36" s="158"/>
      <c r="O36" s="158"/>
      <c r="P36" s="158"/>
      <c r="Q36" s="158"/>
      <c r="R36" s="158"/>
      <c r="S36" s="158"/>
      <c r="T36" s="158"/>
    </row>
    <row r="37" spans="1:20" ht="15" customHeight="1">
      <c r="A37" s="178" t="s">
        <v>40</v>
      </c>
      <c r="B37" s="178"/>
      <c r="C37" s="178"/>
      <c r="D37" s="76" t="s">
        <v>41</v>
      </c>
      <c r="E37" s="179"/>
      <c r="F37" s="172"/>
      <c r="G37" s="172"/>
      <c r="H37" s="172"/>
      <c r="I37" s="172"/>
      <c r="J37" s="91" t="s">
        <v>42</v>
      </c>
      <c r="K37" s="179"/>
      <c r="L37" s="172"/>
      <c r="M37" s="172"/>
      <c r="N37" s="172"/>
      <c r="O37" s="172"/>
      <c r="P37" s="172"/>
      <c r="Q37" s="172"/>
      <c r="R37" s="172"/>
      <c r="S37" s="172"/>
      <c r="T37" s="172"/>
    </row>
    <row r="38" spans="1:20" ht="2.1" customHeight="1">
      <c r="A38" s="18"/>
      <c r="B38" s="18"/>
      <c r="C38" s="18"/>
      <c r="D38" s="177"/>
      <c r="E38" s="180"/>
      <c r="F38" s="180"/>
      <c r="G38" s="180"/>
      <c r="H38" s="180"/>
      <c r="I38" s="180"/>
      <c r="J38" s="180"/>
      <c r="K38" s="180"/>
      <c r="L38" s="180"/>
      <c r="M38" s="180"/>
      <c r="N38" s="180"/>
      <c r="O38" s="180"/>
      <c r="P38" s="180"/>
      <c r="Q38" s="180"/>
      <c r="R38" s="180"/>
      <c r="S38" s="180"/>
      <c r="T38" s="180"/>
    </row>
    <row r="39" spans="1:20" ht="15" customHeight="1">
      <c r="A39" s="80"/>
      <c r="B39" s="80"/>
      <c r="C39" s="80"/>
      <c r="D39" s="80" t="s">
        <v>43</v>
      </c>
      <c r="E39" s="98">
        <f>J39+T39</f>
        <v>0</v>
      </c>
      <c r="F39" s="176" t="s">
        <v>44</v>
      </c>
      <c r="G39" s="176"/>
      <c r="H39" s="176"/>
      <c r="I39" s="176"/>
      <c r="J39" s="98">
        <f>Aufgabenstellung_vFk!S64</f>
        <v>0</v>
      </c>
      <c r="K39" s="181" t="s">
        <v>45</v>
      </c>
      <c r="L39" s="181"/>
      <c r="M39" s="181"/>
      <c r="N39" s="181"/>
      <c r="O39" s="181"/>
      <c r="P39" s="181"/>
      <c r="Q39" s="181"/>
      <c r="R39" s="181"/>
      <c r="S39" s="181"/>
      <c r="T39" s="99"/>
    </row>
    <row r="40" spans="1:20" ht="9" customHeight="1">
      <c r="A40" s="177"/>
      <c r="B40" s="177"/>
      <c r="C40" s="177"/>
      <c r="D40" s="177"/>
      <c r="E40" s="177"/>
      <c r="F40" s="176"/>
      <c r="G40" s="176"/>
      <c r="H40" s="176"/>
      <c r="I40" s="176"/>
      <c r="J40" s="144"/>
      <c r="K40" s="144"/>
      <c r="L40" s="144"/>
      <c r="M40" s="144"/>
      <c r="N40" s="144"/>
      <c r="O40" s="144"/>
      <c r="P40" s="144"/>
      <c r="Q40" s="144"/>
      <c r="R40" s="144"/>
      <c r="S40" s="144"/>
      <c r="T40" s="144"/>
    </row>
    <row r="41" spans="1:20" ht="2.1" customHeight="1">
      <c r="A41" s="177"/>
      <c r="B41" s="177"/>
      <c r="C41" s="177"/>
      <c r="D41" s="177"/>
      <c r="E41" s="177"/>
      <c r="F41" s="177"/>
      <c r="G41" s="177"/>
      <c r="H41" s="177"/>
      <c r="I41" s="177"/>
      <c r="J41" s="177"/>
      <c r="K41" s="177"/>
      <c r="L41" s="177"/>
      <c r="M41" s="177"/>
      <c r="N41" s="177"/>
      <c r="O41" s="177"/>
      <c r="P41" s="177"/>
      <c r="Q41" s="177"/>
      <c r="R41" s="177"/>
      <c r="S41" s="177"/>
      <c r="T41" s="177"/>
    </row>
    <row r="42" spans="1:20" ht="15" customHeight="1">
      <c r="A42" s="185" t="s">
        <v>46</v>
      </c>
      <c r="B42" s="185"/>
      <c r="C42" s="185"/>
      <c r="D42" s="80" t="s">
        <v>47</v>
      </c>
      <c r="E42" s="179"/>
      <c r="F42" s="172"/>
      <c r="G42" s="172"/>
      <c r="H42" s="172"/>
      <c r="I42" s="172"/>
      <c r="J42" s="168"/>
      <c r="K42" s="168"/>
      <c r="L42" s="168"/>
      <c r="M42" s="168"/>
      <c r="N42" s="168"/>
      <c r="O42" s="168"/>
      <c r="P42" s="168"/>
      <c r="Q42" s="168"/>
      <c r="R42" s="168"/>
      <c r="S42" s="168"/>
      <c r="T42" s="168"/>
    </row>
    <row r="43" spans="1:20" ht="2.1" customHeight="1">
      <c r="A43" s="185"/>
      <c r="B43" s="185"/>
      <c r="C43" s="185"/>
      <c r="D43" s="182"/>
      <c r="E43" s="183"/>
      <c r="F43" s="183"/>
      <c r="G43" s="183"/>
      <c r="H43" s="183"/>
      <c r="I43" s="183"/>
      <c r="J43" s="183"/>
      <c r="K43" s="183"/>
      <c r="L43" s="183"/>
      <c r="M43" s="183"/>
      <c r="N43" s="183"/>
      <c r="O43" s="183"/>
      <c r="P43" s="183"/>
      <c r="Q43" s="183"/>
      <c r="R43" s="183"/>
      <c r="S43" s="183"/>
      <c r="T43" s="183"/>
    </row>
    <row r="44" spans="1:20" ht="2.1" customHeight="1">
      <c r="A44" s="185"/>
      <c r="B44" s="185"/>
      <c r="C44" s="185"/>
      <c r="D44" s="177"/>
      <c r="E44" s="180"/>
      <c r="F44" s="180"/>
      <c r="G44" s="180"/>
      <c r="H44" s="180"/>
      <c r="I44" s="180"/>
      <c r="J44" s="180"/>
      <c r="K44" s="180"/>
      <c r="L44" s="180"/>
      <c r="M44" s="180"/>
      <c r="N44" s="180"/>
      <c r="O44" s="180"/>
      <c r="P44" s="180"/>
      <c r="Q44" s="180"/>
      <c r="R44" s="180"/>
      <c r="S44" s="180"/>
      <c r="T44" s="180"/>
    </row>
    <row r="45" spans="1:20" ht="2.1" customHeight="1">
      <c r="A45" s="185"/>
      <c r="B45" s="185"/>
      <c r="C45" s="185"/>
      <c r="D45" s="161"/>
      <c r="E45" s="158"/>
      <c r="F45" s="158"/>
      <c r="G45" s="158"/>
      <c r="H45" s="158"/>
      <c r="I45" s="158"/>
      <c r="J45" s="158"/>
      <c r="K45" s="158"/>
      <c r="L45" s="158"/>
      <c r="M45" s="158"/>
      <c r="N45" s="158"/>
      <c r="O45" s="158"/>
      <c r="P45" s="158"/>
      <c r="Q45" s="158"/>
      <c r="R45" s="158"/>
      <c r="S45" s="158"/>
      <c r="T45" s="158"/>
    </row>
    <row r="46" spans="1:20" ht="9" customHeight="1">
      <c r="A46" s="185"/>
      <c r="B46" s="185"/>
      <c r="C46" s="185"/>
      <c r="D46" s="173"/>
      <c r="E46" s="173"/>
      <c r="F46" s="173"/>
      <c r="G46" s="173"/>
      <c r="H46" s="173"/>
      <c r="I46" s="173"/>
      <c r="J46" s="173"/>
      <c r="K46" s="173"/>
      <c r="L46" s="173"/>
      <c r="M46" s="173"/>
      <c r="N46" s="173"/>
      <c r="O46" s="173"/>
      <c r="P46" s="173"/>
      <c r="Q46" s="173"/>
      <c r="R46" s="173"/>
      <c r="S46" s="173"/>
      <c r="T46" s="173"/>
    </row>
    <row r="47" spans="1:20" ht="9.9" customHeight="1">
      <c r="A47" s="184"/>
      <c r="B47" s="184"/>
      <c r="C47" s="184"/>
      <c r="D47" s="184"/>
      <c r="E47" s="184"/>
      <c r="F47" s="184"/>
      <c r="G47" s="184"/>
      <c r="H47" s="184"/>
      <c r="I47" s="184"/>
      <c r="J47" s="184"/>
      <c r="K47" s="184"/>
      <c r="L47" s="184"/>
      <c r="M47" s="184"/>
      <c r="N47" s="184"/>
      <c r="O47" s="184"/>
      <c r="P47" s="184"/>
      <c r="Q47" s="184"/>
      <c r="R47" s="184"/>
      <c r="S47" s="184"/>
      <c r="T47" s="184"/>
    </row>
    <row r="48" spans="1:20" s="94" customFormat="1" ht="9" customHeight="1">
      <c r="A48" s="184"/>
      <c r="B48" s="184"/>
      <c r="C48" s="184"/>
      <c r="D48" s="184"/>
      <c r="E48" s="184"/>
      <c r="F48" s="184"/>
      <c r="G48" s="184"/>
      <c r="H48" s="178" t="s">
        <v>47</v>
      </c>
      <c r="I48" s="178"/>
      <c r="J48" s="76" t="s">
        <v>48</v>
      </c>
      <c r="K48" s="184"/>
      <c r="L48" s="184"/>
      <c r="M48" s="184"/>
      <c r="N48" s="184"/>
      <c r="O48" s="184"/>
      <c r="P48" s="184"/>
      <c r="Q48" s="184"/>
      <c r="R48" s="184"/>
      <c r="S48" s="184"/>
      <c r="T48" s="184"/>
    </row>
    <row r="49" spans="1:20" ht="2.1" customHeight="1">
      <c r="A49" s="184"/>
      <c r="B49" s="184"/>
      <c r="C49" s="184"/>
      <c r="D49" s="184"/>
      <c r="E49" s="184"/>
      <c r="F49" s="184"/>
      <c r="G49" s="184"/>
      <c r="H49" s="184"/>
      <c r="I49" s="184"/>
      <c r="J49" s="184"/>
      <c r="K49" s="184"/>
      <c r="L49" s="184"/>
      <c r="M49" s="184"/>
      <c r="N49" s="184"/>
      <c r="O49" s="184"/>
      <c r="P49" s="184"/>
      <c r="Q49" s="184"/>
      <c r="R49" s="184"/>
      <c r="S49" s="184"/>
      <c r="T49" s="184"/>
    </row>
    <row r="50" spans="1:20">
      <c r="A50" s="174" t="s">
        <v>49</v>
      </c>
      <c r="B50" s="174"/>
      <c r="C50" s="174"/>
      <c r="D50" s="174"/>
      <c r="E50" s="174"/>
      <c r="F50" s="174"/>
      <c r="G50" s="174"/>
      <c r="H50" s="100"/>
      <c r="I50" s="101"/>
      <c r="J50" s="175"/>
      <c r="K50" s="175"/>
      <c r="L50" s="175"/>
      <c r="M50" s="175"/>
      <c r="N50" s="175"/>
      <c r="O50" s="175"/>
      <c r="P50" s="175"/>
      <c r="Q50" s="175"/>
      <c r="R50" s="175"/>
      <c r="S50" s="175"/>
      <c r="T50" s="175"/>
    </row>
    <row r="51" spans="1:20" ht="13.2" customHeight="1">
      <c r="A51" s="166" t="s">
        <v>215</v>
      </c>
      <c r="B51" s="166"/>
      <c r="C51" s="166"/>
      <c r="D51" s="166"/>
      <c r="E51" s="166"/>
      <c r="F51" s="166"/>
      <c r="G51" s="166"/>
      <c r="H51" s="167"/>
      <c r="I51" s="167"/>
      <c r="J51" s="167"/>
      <c r="K51" s="167"/>
      <c r="L51" s="167"/>
      <c r="M51" s="167"/>
      <c r="N51" s="167"/>
      <c r="O51" s="167"/>
      <c r="P51" s="167"/>
      <c r="Q51" s="167"/>
      <c r="R51" s="167"/>
      <c r="S51" s="167"/>
      <c r="T51" s="167"/>
    </row>
    <row r="52" spans="1:20">
      <c r="A52" s="174" t="s">
        <v>49</v>
      </c>
      <c r="B52" s="174"/>
      <c r="C52" s="174"/>
      <c r="D52" s="174"/>
      <c r="E52" s="174"/>
      <c r="F52" s="174"/>
      <c r="G52" s="174"/>
      <c r="H52" s="100"/>
      <c r="I52" s="101"/>
      <c r="J52" s="175"/>
      <c r="K52" s="175"/>
      <c r="L52" s="175"/>
      <c r="M52" s="175"/>
      <c r="N52" s="175"/>
      <c r="O52" s="175"/>
      <c r="P52" s="175"/>
      <c r="Q52" s="175"/>
      <c r="R52" s="175"/>
      <c r="S52" s="175"/>
      <c r="T52" s="175"/>
    </row>
    <row r="53" spans="1:20" ht="13.2" customHeight="1">
      <c r="A53" s="166" t="s">
        <v>50</v>
      </c>
      <c r="B53" s="166"/>
      <c r="C53" s="166"/>
      <c r="D53" s="166"/>
      <c r="E53" s="166"/>
      <c r="F53" s="166"/>
      <c r="G53" s="166"/>
      <c r="H53" s="167"/>
      <c r="I53" s="167"/>
      <c r="J53" s="167"/>
      <c r="K53" s="167"/>
      <c r="L53" s="167"/>
      <c r="M53" s="167"/>
      <c r="N53" s="167"/>
      <c r="O53" s="167"/>
      <c r="P53" s="167"/>
      <c r="Q53" s="167"/>
      <c r="R53" s="167"/>
      <c r="S53" s="167"/>
      <c r="T53" s="167"/>
    </row>
    <row r="54" spans="1:20" ht="15" customHeight="1">
      <c r="A54" s="174" t="s">
        <v>9</v>
      </c>
      <c r="B54" s="174"/>
      <c r="C54" s="174"/>
      <c r="D54" s="174"/>
      <c r="E54" s="174"/>
      <c r="F54" s="174"/>
      <c r="G54" s="174"/>
      <c r="H54" s="100"/>
      <c r="I54" s="101"/>
      <c r="J54" s="175"/>
      <c r="K54" s="175"/>
      <c r="L54" s="175"/>
      <c r="M54" s="175"/>
      <c r="N54" s="175"/>
      <c r="O54" s="175"/>
      <c r="P54" s="175"/>
      <c r="Q54" s="175"/>
      <c r="R54" s="175"/>
      <c r="S54" s="175"/>
      <c r="T54" s="175"/>
    </row>
    <row r="55" spans="1:20" ht="13.2" customHeight="1">
      <c r="A55" s="166" t="s">
        <v>216</v>
      </c>
      <c r="B55" s="166"/>
      <c r="C55" s="166"/>
      <c r="D55" s="166"/>
      <c r="E55" s="166"/>
      <c r="F55" s="166"/>
      <c r="G55" s="166"/>
      <c r="H55" s="167"/>
      <c r="I55" s="167"/>
      <c r="J55" s="167"/>
      <c r="K55" s="167"/>
      <c r="L55" s="167"/>
      <c r="M55" s="167"/>
      <c r="N55" s="167"/>
      <c r="O55" s="167"/>
      <c r="P55" s="167"/>
      <c r="Q55" s="167"/>
      <c r="R55" s="167"/>
      <c r="S55" s="167"/>
      <c r="T55" s="167"/>
    </row>
    <row r="56" spans="1:20">
      <c r="A56" s="174" t="s">
        <v>51</v>
      </c>
      <c r="B56" s="174"/>
      <c r="C56" s="174"/>
      <c r="D56" s="174"/>
      <c r="E56" s="174"/>
      <c r="F56" s="174"/>
      <c r="G56" s="174"/>
      <c r="H56" s="100"/>
      <c r="I56" s="101"/>
      <c r="J56" s="175"/>
      <c r="K56" s="175"/>
      <c r="L56" s="175"/>
      <c r="M56" s="175"/>
      <c r="N56" s="175"/>
      <c r="O56" s="175"/>
      <c r="P56" s="175"/>
      <c r="Q56" s="175"/>
      <c r="R56" s="175"/>
      <c r="S56" s="175"/>
      <c r="T56" s="175"/>
    </row>
    <row r="57" spans="1:20" ht="13.2" customHeight="1">
      <c r="A57" s="166" t="s">
        <v>52</v>
      </c>
      <c r="B57" s="166"/>
      <c r="C57" s="166"/>
      <c r="D57" s="166"/>
      <c r="E57" s="166"/>
      <c r="F57" s="166"/>
      <c r="G57" s="166"/>
      <c r="H57" s="167"/>
      <c r="I57" s="167"/>
      <c r="J57" s="167"/>
      <c r="K57" s="167"/>
      <c r="L57" s="167"/>
      <c r="M57" s="167"/>
      <c r="N57" s="167"/>
      <c r="O57" s="167"/>
      <c r="P57" s="167"/>
      <c r="Q57" s="167"/>
      <c r="R57" s="167"/>
      <c r="S57" s="167"/>
      <c r="T57" s="167"/>
    </row>
    <row r="58" spans="1:20">
      <c r="A58" s="174" t="s">
        <v>49</v>
      </c>
      <c r="B58" s="174"/>
      <c r="C58" s="174"/>
      <c r="D58" s="174"/>
      <c r="E58" s="174"/>
      <c r="F58" s="174"/>
      <c r="G58" s="174"/>
      <c r="H58" s="100"/>
      <c r="I58" s="101"/>
      <c r="J58" s="175"/>
      <c r="K58" s="175"/>
      <c r="L58" s="175"/>
      <c r="M58" s="175"/>
      <c r="N58" s="175"/>
      <c r="O58" s="175"/>
      <c r="P58" s="175"/>
      <c r="Q58" s="175"/>
      <c r="R58" s="175"/>
      <c r="S58" s="175"/>
      <c r="T58" s="175"/>
    </row>
    <row r="59" spans="1:20">
      <c r="A59" s="166" t="s">
        <v>53</v>
      </c>
      <c r="B59" s="166"/>
      <c r="C59" s="166"/>
      <c r="D59" s="166"/>
      <c r="E59" s="166"/>
      <c r="F59" s="166"/>
      <c r="G59" s="166"/>
      <c r="H59" s="167"/>
      <c r="I59" s="167"/>
      <c r="J59" s="167"/>
      <c r="K59" s="167"/>
      <c r="L59" s="167"/>
      <c r="M59" s="167"/>
      <c r="N59" s="167"/>
      <c r="O59" s="167"/>
      <c r="P59" s="167"/>
      <c r="Q59" s="167"/>
      <c r="R59" s="167"/>
      <c r="S59" s="167"/>
      <c r="T59" s="167"/>
    </row>
    <row r="60" spans="1:20">
      <c r="A60" s="174" t="s">
        <v>214</v>
      </c>
      <c r="B60" s="174"/>
      <c r="C60" s="174"/>
      <c r="D60" s="174"/>
      <c r="E60" s="174"/>
      <c r="F60" s="174"/>
      <c r="G60" s="174"/>
      <c r="H60" s="100"/>
      <c r="I60" s="78"/>
      <c r="J60" s="175"/>
      <c r="K60" s="175"/>
      <c r="L60" s="175"/>
      <c r="M60" s="175"/>
      <c r="N60" s="175"/>
      <c r="O60" s="175"/>
      <c r="P60" s="175"/>
      <c r="Q60" s="175"/>
      <c r="R60" s="175"/>
      <c r="S60" s="175"/>
      <c r="T60" s="175"/>
    </row>
    <row r="61" spans="1:20">
      <c r="A61" s="166" t="s">
        <v>217</v>
      </c>
      <c r="B61" s="166"/>
      <c r="C61" s="166"/>
      <c r="D61" s="166"/>
      <c r="E61" s="166"/>
      <c r="F61" s="166"/>
      <c r="G61" s="166"/>
      <c r="H61" s="167"/>
      <c r="I61" s="167"/>
      <c r="J61" s="167"/>
      <c r="K61" s="167"/>
      <c r="L61" s="167"/>
      <c r="M61" s="167"/>
      <c r="N61" s="167"/>
      <c r="O61" s="167"/>
      <c r="P61" s="167"/>
      <c r="Q61" s="167"/>
      <c r="R61" s="167"/>
      <c r="S61" s="167"/>
      <c r="T61" s="167"/>
    </row>
    <row r="62" spans="1:20" ht="15" customHeight="1">
      <c r="A62" s="186"/>
      <c r="B62" s="186"/>
      <c r="C62" s="186"/>
      <c r="D62" s="186"/>
      <c r="E62" s="186"/>
      <c r="F62" s="186"/>
      <c r="G62" s="186"/>
      <c r="H62" s="186"/>
      <c r="I62" s="186"/>
      <c r="J62" s="186"/>
      <c r="K62" s="186"/>
      <c r="L62" s="186"/>
      <c r="M62" s="186"/>
      <c r="N62" s="186"/>
      <c r="O62" s="186"/>
      <c r="P62" s="186"/>
      <c r="Q62" s="186"/>
      <c r="R62" s="186"/>
      <c r="S62" s="186"/>
      <c r="T62" s="186"/>
    </row>
  </sheetData>
  <sheetProtection algorithmName="SHA-512" hashValue="7oucEBvr3c7P2q0Po78dkjMVLWZl60emUHii/7C7aaoqa388rZTDawH2+dsZWMKiBCmujqOwngcfbnMTFu2AWQ==" saltValue="dn67HfHWtCx0tjf2w/dlFA==" spinCount="100000" sheet="1" selectLockedCells="1"/>
  <protectedRanges>
    <protectedRange sqref="E5:M5" name="Bereich2"/>
    <protectedRange sqref="T1 A1:R1" name="Bereich1"/>
  </protectedRanges>
  <customSheetViews>
    <customSheetView guid="{C1DDDEA5-B024-4C29-ADDF-1FDF08683112}" showPageBreaks="1" view="pageLayout">
      <selection sqref="A1:T1"/>
      <rowBreaks count="1" manualBreakCount="1">
        <brk id="69" max="16383" man="1"/>
      </rowBreaks>
      <pageMargins left="0" right="0" top="0" bottom="0" header="0" footer="0"/>
      <pageSetup paperSize="9" orientation="portrait" r:id="rId1"/>
      <headerFooter>
        <oddHeader>&amp;L&amp;8Fachmann/Fachfrau öffentlicher Verkehr EFZ  
IPA Verfahren Experten / Vorgesetzte Fachkräfte&amp;R&amp;8Qualifikationsverfahren 2018 
Auftrag | &amp;P</oddHeader>
      </headerFooter>
    </customSheetView>
  </customSheetViews>
  <mergeCells count="103">
    <mergeCell ref="A62:T62"/>
    <mergeCell ref="A59:T59"/>
    <mergeCell ref="Q1:T1"/>
    <mergeCell ref="A25:C25"/>
    <mergeCell ref="E25:I25"/>
    <mergeCell ref="K25:T25"/>
    <mergeCell ref="A26:C30"/>
    <mergeCell ref="D26:T26"/>
    <mergeCell ref="E27:I27"/>
    <mergeCell ref="D34:T34"/>
    <mergeCell ref="E35:T35"/>
    <mergeCell ref="K31:T31"/>
    <mergeCell ref="A32:C36"/>
    <mergeCell ref="D32:T32"/>
    <mergeCell ref="D36:T36"/>
    <mergeCell ref="A24:C24"/>
    <mergeCell ref="D24:T24"/>
    <mergeCell ref="E21:I21"/>
    <mergeCell ref="K21:T21"/>
    <mergeCell ref="D22:T22"/>
    <mergeCell ref="E23:T23"/>
    <mergeCell ref="A11:C11"/>
    <mergeCell ref="A14:C18"/>
    <mergeCell ref="D14:T14"/>
    <mergeCell ref="E15:T15"/>
    <mergeCell ref="A56:G56"/>
    <mergeCell ref="J56:T56"/>
    <mergeCell ref="E42:I42"/>
    <mergeCell ref="A58:G58"/>
    <mergeCell ref="J58:T58"/>
    <mergeCell ref="A54:G54"/>
    <mergeCell ref="J54:T54"/>
    <mergeCell ref="A55:T55"/>
    <mergeCell ref="J52:T52"/>
    <mergeCell ref="D45:T45"/>
    <mergeCell ref="D46:T46"/>
    <mergeCell ref="A47:G49"/>
    <mergeCell ref="H47:J47"/>
    <mergeCell ref="K47:T49"/>
    <mergeCell ref="H48:I48"/>
    <mergeCell ref="H49:J49"/>
    <mergeCell ref="A42:C46"/>
    <mergeCell ref="A57:T57"/>
    <mergeCell ref="D16:T16"/>
    <mergeCell ref="J60:T60"/>
    <mergeCell ref="K27:T27"/>
    <mergeCell ref="D28:T28"/>
    <mergeCell ref="E29:T29"/>
    <mergeCell ref="D30:T30"/>
    <mergeCell ref="F39:I40"/>
    <mergeCell ref="A40:E40"/>
    <mergeCell ref="A41:T41"/>
    <mergeCell ref="A37:C37"/>
    <mergeCell ref="E37:I37"/>
    <mergeCell ref="K37:T37"/>
    <mergeCell ref="D38:T38"/>
    <mergeCell ref="K39:S39"/>
    <mergeCell ref="D44:T44"/>
    <mergeCell ref="A53:T53"/>
    <mergeCell ref="A52:G52"/>
    <mergeCell ref="A31:C31"/>
    <mergeCell ref="E31:I31"/>
    <mergeCell ref="E33:I33"/>
    <mergeCell ref="K33:T33"/>
    <mergeCell ref="A60:G60"/>
    <mergeCell ref="D43:T43"/>
    <mergeCell ref="E11:T11"/>
    <mergeCell ref="A61:T61"/>
    <mergeCell ref="J42:T42"/>
    <mergeCell ref="J40:T40"/>
    <mergeCell ref="A4:T4"/>
    <mergeCell ref="A9:C9"/>
    <mergeCell ref="E9:I9"/>
    <mergeCell ref="K9:T9"/>
    <mergeCell ref="A10:T10"/>
    <mergeCell ref="A7:C7"/>
    <mergeCell ref="E7:T7"/>
    <mergeCell ref="E17:T17"/>
    <mergeCell ref="D18:T18"/>
    <mergeCell ref="A19:C19"/>
    <mergeCell ref="E19:I19"/>
    <mergeCell ref="K19:T19"/>
    <mergeCell ref="A20:C23"/>
    <mergeCell ref="D20:T20"/>
    <mergeCell ref="A12:T12"/>
    <mergeCell ref="A13:C13"/>
    <mergeCell ref="E13:T13"/>
    <mergeCell ref="A50:G50"/>
    <mergeCell ref="J50:T50"/>
    <mergeCell ref="A51:T51"/>
    <mergeCell ref="J3:M3"/>
    <mergeCell ref="N3:T3"/>
    <mergeCell ref="A2:T2"/>
    <mergeCell ref="A3:I3"/>
    <mergeCell ref="A6:C6"/>
    <mergeCell ref="D6:F6"/>
    <mergeCell ref="G6:I6"/>
    <mergeCell ref="J6:L6"/>
    <mergeCell ref="E5:M5"/>
    <mergeCell ref="M6:O6"/>
    <mergeCell ref="P6:R6"/>
    <mergeCell ref="S6:T6"/>
    <mergeCell ref="N5:S5"/>
  </mergeCells>
  <phoneticPr fontId="9" type="noConversion"/>
  <conditionalFormatting sqref="E7">
    <cfRule type="expression" dxfId="301" priority="41">
      <formula>ISBLANK(E7)</formula>
    </cfRule>
  </conditionalFormatting>
  <conditionalFormatting sqref="E9">
    <cfRule type="expression" dxfId="300" priority="119">
      <formula>ISBLANK(E9)</formula>
    </cfRule>
  </conditionalFormatting>
  <conditionalFormatting sqref="E11">
    <cfRule type="expression" dxfId="299" priority="117">
      <formula>ISBLANK(E11)</formula>
    </cfRule>
  </conditionalFormatting>
  <conditionalFormatting sqref="E13">
    <cfRule type="expression" dxfId="298" priority="116">
      <formula>ISBLANK(E13)</formula>
    </cfRule>
  </conditionalFormatting>
  <conditionalFormatting sqref="E15">
    <cfRule type="expression" dxfId="297" priority="36">
      <formula>ISBLANK(E15)</formula>
    </cfRule>
  </conditionalFormatting>
  <conditionalFormatting sqref="E17">
    <cfRule type="expression" dxfId="296" priority="35">
      <formula>ISBLANK(E17)</formula>
    </cfRule>
  </conditionalFormatting>
  <conditionalFormatting sqref="E19">
    <cfRule type="expression" dxfId="295" priority="34">
      <formula>ISBLANK(E19)</formula>
    </cfRule>
  </conditionalFormatting>
  <conditionalFormatting sqref="E21">
    <cfRule type="expression" dxfId="294" priority="31">
      <formula>ISBLANK(E21)</formula>
    </cfRule>
  </conditionalFormatting>
  <conditionalFormatting sqref="E23">
    <cfRule type="expression" dxfId="293" priority="30">
      <formula>ISBLANK(E23)</formula>
    </cfRule>
  </conditionalFormatting>
  <conditionalFormatting sqref="E25">
    <cfRule type="expression" dxfId="292" priority="29">
      <formula>ISBLANK(E25)</formula>
    </cfRule>
  </conditionalFormatting>
  <conditionalFormatting sqref="E27">
    <cfRule type="expression" dxfId="291" priority="28">
      <formula>ISBLANK(E27)</formula>
    </cfRule>
  </conditionalFormatting>
  <conditionalFormatting sqref="E29">
    <cfRule type="expression" dxfId="290" priority="27">
      <formula>ISBLANK(E29)</formula>
    </cfRule>
  </conditionalFormatting>
  <conditionalFormatting sqref="E31">
    <cfRule type="expression" dxfId="289" priority="22">
      <formula>ISBLANK(E31)</formula>
    </cfRule>
  </conditionalFormatting>
  <conditionalFormatting sqref="E33">
    <cfRule type="expression" dxfId="288" priority="21">
      <formula>ISBLANK(E33)</formula>
    </cfRule>
  </conditionalFormatting>
  <conditionalFormatting sqref="E35">
    <cfRule type="expression" dxfId="287" priority="115">
      <formula>ISBLANK(E35)</formula>
    </cfRule>
  </conditionalFormatting>
  <conditionalFormatting sqref="E37 E42">
    <cfRule type="expression" dxfId="286" priority="114">
      <formula>ISBLANK(E37)</formula>
    </cfRule>
  </conditionalFormatting>
  <conditionalFormatting sqref="H50">
    <cfRule type="expression" dxfId="285" priority="38">
      <formula>ISBLANK(H50)</formula>
    </cfRule>
  </conditionalFormatting>
  <conditionalFormatting sqref="H52">
    <cfRule type="expression" dxfId="284" priority="11">
      <formula>ISBLANK(H52)</formula>
    </cfRule>
  </conditionalFormatting>
  <conditionalFormatting sqref="H54">
    <cfRule type="expression" dxfId="283" priority="10">
      <formula>ISBLANK(H54)</formula>
    </cfRule>
  </conditionalFormatting>
  <conditionalFormatting sqref="H56">
    <cfRule type="expression" dxfId="282" priority="9">
      <formula>ISBLANK(H56)</formula>
    </cfRule>
  </conditionalFormatting>
  <conditionalFormatting sqref="H58">
    <cfRule type="expression" dxfId="281" priority="8">
      <formula>ISBLANK(H58)</formula>
    </cfRule>
  </conditionalFormatting>
  <conditionalFormatting sqref="H60">
    <cfRule type="expression" dxfId="280" priority="7">
      <formula>ISBLANK(H60)</formula>
    </cfRule>
  </conditionalFormatting>
  <conditionalFormatting sqref="K9">
    <cfRule type="expression" dxfId="279" priority="118">
      <formula>ISBLANK(K9)</formula>
    </cfRule>
  </conditionalFormatting>
  <conditionalFormatting sqref="K19">
    <cfRule type="expression" dxfId="278" priority="33">
      <formula>ISBLANK(K19)</formula>
    </cfRule>
  </conditionalFormatting>
  <conditionalFormatting sqref="K21">
    <cfRule type="expression" dxfId="277" priority="32">
      <formula>ISBLANK(K21)</formula>
    </cfRule>
  </conditionalFormatting>
  <conditionalFormatting sqref="K25">
    <cfRule type="expression" dxfId="276" priority="25">
      <formula>ISBLANK(K25)</formula>
    </cfRule>
  </conditionalFormatting>
  <conditionalFormatting sqref="K27">
    <cfRule type="expression" dxfId="275" priority="26">
      <formula>ISBLANK(K27)</formula>
    </cfRule>
  </conditionalFormatting>
  <conditionalFormatting sqref="K31">
    <cfRule type="expression" dxfId="274" priority="24">
      <formula>ISBLANK(K31)</formula>
    </cfRule>
  </conditionalFormatting>
  <conditionalFormatting sqref="K33">
    <cfRule type="expression" dxfId="273" priority="23">
      <formula>ISBLANK(K33)</formula>
    </cfRule>
  </conditionalFormatting>
  <conditionalFormatting sqref="K37">
    <cfRule type="expression" dxfId="272" priority="113">
      <formula>ISBLANK(K37)</formula>
    </cfRule>
  </conditionalFormatting>
  <conditionalFormatting sqref="N3">
    <cfRule type="expression" dxfId="271" priority="42">
      <formula>ISBLANK(N3)</formula>
    </cfRule>
  </conditionalFormatting>
  <conditionalFormatting sqref="N5">
    <cfRule type="expression" dxfId="270" priority="2">
      <formula>ISBLANK(N5)</formula>
    </cfRule>
  </conditionalFormatting>
  <conditionalFormatting sqref="T39">
    <cfRule type="cellIs" dxfId="269" priority="1" operator="greaterThan">
      <formula>0</formula>
    </cfRule>
  </conditionalFormatting>
  <dataValidations count="1">
    <dataValidation type="list" allowBlank="1" showInputMessage="1" showErrorMessage="1" sqref="N5" xr:uid="{00000000-0002-0000-0100-000000000000}">
      <formula1>"Planung, Zugbegleitung"</formula1>
    </dataValidation>
  </dataValidations>
  <pageMargins left="0.74803149606299213" right="0.74803149606299213" top="0.98425196850393704" bottom="0.78740157480314965" header="0.51181102362204722" footer="0.51181102362204722"/>
  <pageSetup paperSize="9" orientation="portrait" r:id="rId2"/>
  <headerFooter>
    <oddHeader>&amp;L&amp;8Fachmann/Fachfrau öffentlicher Verkehr EFZ  
Vorgesetzte Fachkraft
&amp;R&amp;8Qualifikationsverfahren IPA 2024
Auftrag | &amp;P</oddHeader>
  </headerFooter>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tt2">
    <tabColor rgb="FF92D050"/>
  </sheetPr>
  <dimension ref="A1:T85"/>
  <sheetViews>
    <sheetView view="pageLayout" topLeftCell="A13" zoomScaleNormal="100" workbookViewId="0">
      <selection activeCell="A13" sqref="A13:T14"/>
    </sheetView>
  </sheetViews>
  <sheetFormatPr baseColWidth="10" defaultColWidth="11" defaultRowHeight="15.6"/>
  <cols>
    <col min="1" max="1" width="3.8984375" customWidth="1"/>
    <col min="2" max="2" width="4.59765625" customWidth="1"/>
    <col min="3" max="3" width="8" customWidth="1"/>
    <col min="4" max="4" width="9.5" customWidth="1"/>
    <col min="5" max="5" width="9.3984375" customWidth="1"/>
    <col min="6" max="6" width="0.3984375" customWidth="1"/>
    <col min="7" max="7" width="5.09765625" customWidth="1"/>
    <col min="8" max="8" width="7.8984375" customWidth="1"/>
    <col min="9" max="9" width="0.3984375" customWidth="1"/>
    <col min="10" max="10" width="9.5" customWidth="1"/>
    <col min="11" max="11" width="2.3984375" customWidth="1"/>
    <col min="12" max="12" width="0.3984375" customWidth="1"/>
    <col min="13" max="13" width="2.3984375" customWidth="1"/>
    <col min="14" max="14" width="0.3984375" customWidth="1"/>
    <col min="15" max="15" width="2.3984375" customWidth="1"/>
    <col min="16" max="16" width="0.3984375" customWidth="1"/>
    <col min="17" max="17" width="2.3984375" customWidth="1"/>
    <col min="18" max="18" width="0.3984375" customWidth="1"/>
    <col min="19" max="19" width="2.3984375" customWidth="1"/>
    <col min="20" max="20" width="7.09765625" customWidth="1"/>
  </cols>
  <sheetData>
    <row r="1" spans="1:20" ht="18.899999999999999" customHeight="1">
      <c r="A1" s="121" t="s">
        <v>206</v>
      </c>
      <c r="B1" s="121"/>
      <c r="C1" s="121"/>
      <c r="D1" s="121"/>
      <c r="E1" s="121"/>
      <c r="F1" s="121"/>
      <c r="G1" s="121"/>
      <c r="H1" s="121"/>
      <c r="I1" s="121"/>
      <c r="J1" s="121"/>
      <c r="K1" s="121"/>
      <c r="L1" s="121"/>
      <c r="M1" s="121"/>
      <c r="N1" s="121"/>
      <c r="O1" s="121"/>
      <c r="P1" s="121"/>
      <c r="Q1" s="187" t="str">
        <f>Auftrag_vFk!$Q$1</f>
        <v>IPA 2024</v>
      </c>
      <c r="R1" s="187"/>
      <c r="S1" s="187"/>
      <c r="T1" s="187"/>
    </row>
    <row r="2" spans="1:20" ht="4.2" customHeight="1">
      <c r="A2" s="160"/>
      <c r="B2" s="160"/>
      <c r="C2" s="160"/>
      <c r="D2" s="160"/>
      <c r="E2" s="160"/>
      <c r="F2" s="160"/>
      <c r="G2" s="160"/>
      <c r="H2" s="160"/>
      <c r="I2" s="160"/>
      <c r="J2" s="160"/>
      <c r="K2" s="160"/>
      <c r="L2" s="160"/>
      <c r="M2" s="160"/>
      <c r="N2" s="160"/>
      <c r="O2" s="160"/>
      <c r="P2" s="160"/>
      <c r="Q2" s="160"/>
      <c r="R2" s="160"/>
      <c r="S2" s="160"/>
      <c r="T2" s="160"/>
    </row>
    <row r="3" spans="1:20" ht="15" customHeight="1">
      <c r="A3" s="161"/>
      <c r="B3" s="161"/>
      <c r="C3" s="161"/>
      <c r="D3" s="161"/>
      <c r="E3" s="161"/>
      <c r="F3" s="161"/>
      <c r="G3" s="161"/>
      <c r="H3" s="161"/>
      <c r="I3" s="161"/>
      <c r="J3" s="158" t="s">
        <v>8</v>
      </c>
      <c r="K3" s="158"/>
      <c r="L3" s="158"/>
      <c r="M3" s="158"/>
      <c r="N3" s="159" t="str">
        <f>IF(ISBLANK(Auftrag_vFk!N3),"",Auftrag_vFk!N3)</f>
        <v/>
      </c>
      <c r="O3" s="159"/>
      <c r="P3" s="159"/>
      <c r="Q3" s="159"/>
      <c r="R3" s="159"/>
      <c r="S3" s="159"/>
      <c r="T3" s="159"/>
    </row>
    <row r="4" spans="1:20" ht="12" customHeight="1">
      <c r="A4" s="169"/>
      <c r="B4" s="169"/>
      <c r="C4" s="169"/>
      <c r="D4" s="169"/>
      <c r="E4" s="169"/>
      <c r="F4" s="169"/>
      <c r="G4" s="169"/>
      <c r="H4" s="169"/>
      <c r="I4" s="169"/>
      <c r="J4" s="169"/>
      <c r="K4" s="169"/>
      <c r="L4" s="169"/>
      <c r="M4" s="169"/>
      <c r="N4" s="169"/>
      <c r="O4" s="169"/>
      <c r="P4" s="169"/>
      <c r="Q4" s="169"/>
      <c r="R4" s="169"/>
      <c r="S4" s="169"/>
      <c r="T4" s="169"/>
    </row>
    <row r="5" spans="1:20" ht="17.100000000000001" customHeight="1">
      <c r="A5" s="203" t="s">
        <v>54</v>
      </c>
      <c r="B5" s="203"/>
      <c r="C5" s="203"/>
      <c r="D5" s="204"/>
      <c r="E5" s="159" t="str">
        <f>IF(ISBLANK(Auftrag_vFk!E7),"",Auftrag_vFk!E7)</f>
        <v/>
      </c>
      <c r="F5" s="159"/>
      <c r="G5" s="159"/>
      <c r="H5" s="159"/>
      <c r="I5" s="159"/>
      <c r="J5" s="159"/>
      <c r="K5" s="159"/>
      <c r="L5" s="159"/>
      <c r="M5" s="159"/>
      <c r="N5" s="159"/>
      <c r="O5" s="159"/>
      <c r="P5" s="159"/>
      <c r="Q5" s="159"/>
      <c r="R5" s="159"/>
      <c r="S5" s="159"/>
      <c r="T5" s="159"/>
    </row>
    <row r="6" spans="1:20" ht="6" customHeight="1">
      <c r="A6" s="191"/>
      <c r="B6" s="191"/>
      <c r="C6" s="191"/>
      <c r="D6" s="192"/>
      <c r="E6" s="192"/>
      <c r="F6" s="192"/>
      <c r="G6" s="192"/>
      <c r="H6" s="192"/>
      <c r="I6" s="192"/>
      <c r="J6" s="192"/>
      <c r="K6" s="192"/>
      <c r="L6" s="192"/>
      <c r="M6" s="192"/>
      <c r="N6" s="192"/>
      <c r="O6" s="192"/>
      <c r="P6" s="192"/>
      <c r="Q6" s="192"/>
      <c r="R6" s="192"/>
      <c r="S6" s="192"/>
      <c r="T6" s="192"/>
    </row>
    <row r="7" spans="1:20" ht="15.9" customHeight="1">
      <c r="A7" s="162" t="s">
        <v>9</v>
      </c>
      <c r="B7" s="162"/>
      <c r="C7" s="162"/>
      <c r="D7" s="16" t="s">
        <v>10</v>
      </c>
      <c r="E7" s="159" t="str">
        <f>IF(ISBLANK(Auftrag_vFk!E9),"",Auftrag_vFk!E9)</f>
        <v/>
      </c>
      <c r="F7" s="159"/>
      <c r="G7" s="159"/>
      <c r="H7" s="159"/>
      <c r="I7" s="159"/>
      <c r="J7" s="16" t="s">
        <v>11</v>
      </c>
      <c r="K7" s="159" t="str">
        <f>IF(ISBLANK(Auftrag_vFk!K9),"",Auftrag_vFk!K9)</f>
        <v/>
      </c>
      <c r="L7" s="159"/>
      <c r="M7" s="159"/>
      <c r="N7" s="159"/>
      <c r="O7" s="159"/>
      <c r="P7" s="159"/>
      <c r="Q7" s="159"/>
      <c r="R7" s="159"/>
      <c r="S7" s="159"/>
      <c r="T7" s="159"/>
    </row>
    <row r="8" spans="1:20" ht="12.9" customHeight="1">
      <c r="A8" s="190"/>
      <c r="B8" s="190"/>
      <c r="C8" s="190"/>
      <c r="D8" s="190"/>
      <c r="E8" s="190"/>
      <c r="F8" s="190"/>
      <c r="G8" s="190"/>
      <c r="H8" s="190"/>
      <c r="I8" s="190"/>
      <c r="J8" s="190"/>
      <c r="K8" s="190"/>
      <c r="L8" s="190"/>
      <c r="M8" s="190"/>
      <c r="N8" s="190"/>
      <c r="O8" s="190"/>
      <c r="P8" s="190"/>
      <c r="Q8" s="190"/>
      <c r="R8" s="190"/>
      <c r="S8" s="190"/>
      <c r="T8" s="190"/>
    </row>
    <row r="9" spans="1:20" ht="15" customHeight="1">
      <c r="A9" s="174" t="s">
        <v>55</v>
      </c>
      <c r="B9" s="174"/>
      <c r="C9" s="174"/>
      <c r="D9" s="174"/>
      <c r="E9" s="174"/>
      <c r="F9" s="174"/>
      <c r="G9" s="174"/>
      <c r="H9" s="174"/>
      <c r="I9" s="174"/>
      <c r="J9" s="174"/>
      <c r="K9" s="174"/>
      <c r="L9" s="174"/>
      <c r="M9" s="174"/>
      <c r="N9" s="174"/>
      <c r="O9" s="174"/>
      <c r="P9" s="174"/>
      <c r="Q9" s="174"/>
      <c r="R9" s="174"/>
      <c r="S9" s="174"/>
      <c r="T9" s="174"/>
    </row>
    <row r="10" spans="1:20" ht="3.9" customHeight="1">
      <c r="A10" s="188"/>
      <c r="B10" s="188"/>
      <c r="C10" s="188"/>
      <c r="D10" s="188"/>
      <c r="E10" s="188"/>
      <c r="F10" s="188"/>
      <c r="G10" s="188"/>
      <c r="H10" s="188"/>
      <c r="I10" s="188"/>
      <c r="J10" s="188"/>
      <c r="K10" s="188"/>
      <c r="L10" s="188"/>
      <c r="M10" s="188"/>
      <c r="N10" s="188"/>
      <c r="O10" s="188"/>
      <c r="P10" s="188"/>
      <c r="Q10" s="188"/>
      <c r="R10" s="188"/>
      <c r="S10" s="188"/>
      <c r="T10" s="188"/>
    </row>
    <row r="11" spans="1:20" ht="26.4" customHeight="1">
      <c r="A11" s="197" t="s">
        <v>218</v>
      </c>
      <c r="B11" s="197"/>
      <c r="C11" s="197"/>
      <c r="D11" s="197"/>
      <c r="E11" s="197"/>
      <c r="F11" s="197"/>
      <c r="G11" s="197"/>
      <c r="H11" s="197"/>
      <c r="I11" s="197"/>
      <c r="J11" s="197"/>
      <c r="K11" s="197"/>
      <c r="L11" s="197"/>
      <c r="M11" s="197"/>
      <c r="N11" s="197"/>
      <c r="O11" s="197"/>
      <c r="P11" s="197"/>
      <c r="Q11" s="197"/>
      <c r="R11" s="197"/>
      <c r="S11" s="197"/>
      <c r="T11" s="197"/>
    </row>
    <row r="12" spans="1:20" ht="9.9" customHeight="1">
      <c r="A12" s="188"/>
      <c r="B12" s="188"/>
      <c r="C12" s="188"/>
      <c r="D12" s="188"/>
      <c r="E12" s="188"/>
      <c r="F12" s="188"/>
      <c r="G12" s="188"/>
      <c r="H12" s="188"/>
      <c r="I12" s="188"/>
      <c r="J12" s="188"/>
      <c r="K12" s="188"/>
      <c r="L12" s="188"/>
      <c r="M12" s="188"/>
      <c r="N12" s="188"/>
      <c r="O12" s="188"/>
      <c r="P12" s="188"/>
      <c r="Q12" s="188"/>
      <c r="R12" s="188"/>
      <c r="S12" s="188"/>
      <c r="T12" s="188"/>
    </row>
    <row r="13" spans="1:20" ht="246" customHeight="1">
      <c r="A13" s="189"/>
      <c r="B13" s="189"/>
      <c r="C13" s="189"/>
      <c r="D13" s="189"/>
      <c r="E13" s="189"/>
      <c r="F13" s="189"/>
      <c r="G13" s="189"/>
      <c r="H13" s="189"/>
      <c r="I13" s="189"/>
      <c r="J13" s="189"/>
      <c r="K13" s="189"/>
      <c r="L13" s="189"/>
      <c r="M13" s="189"/>
      <c r="N13" s="189"/>
      <c r="O13" s="189"/>
      <c r="P13" s="189"/>
      <c r="Q13" s="189"/>
      <c r="R13" s="189"/>
      <c r="S13" s="189"/>
      <c r="T13" s="189"/>
    </row>
    <row r="14" spans="1:20" ht="308.39999999999998" customHeight="1">
      <c r="A14" s="189"/>
      <c r="B14" s="189"/>
      <c r="C14" s="189"/>
      <c r="D14" s="189"/>
      <c r="E14" s="189"/>
      <c r="F14" s="189"/>
      <c r="G14" s="189"/>
      <c r="H14" s="189"/>
      <c r="I14" s="189"/>
      <c r="J14" s="189"/>
      <c r="K14" s="189"/>
      <c r="L14" s="189"/>
      <c r="M14" s="189"/>
      <c r="N14" s="189"/>
      <c r="O14" s="189"/>
      <c r="P14" s="189"/>
      <c r="Q14" s="189"/>
      <c r="R14" s="189"/>
      <c r="S14" s="189"/>
      <c r="T14" s="189"/>
    </row>
    <row r="15" spans="1:20" ht="18.899999999999999" customHeight="1">
      <c r="A15" s="121" t="s">
        <v>206</v>
      </c>
      <c r="B15" s="121"/>
      <c r="C15" s="121"/>
      <c r="D15" s="121"/>
      <c r="E15" s="121"/>
      <c r="F15" s="121"/>
      <c r="G15" s="121"/>
      <c r="H15" s="121"/>
      <c r="I15" s="121"/>
      <c r="J15" s="121"/>
      <c r="K15" s="121"/>
      <c r="L15" s="121"/>
      <c r="M15" s="121"/>
      <c r="N15" s="121"/>
      <c r="O15" s="121"/>
      <c r="P15" s="121"/>
      <c r="Q15" s="187" t="str">
        <f>Auftrag_vFk!$Q$1</f>
        <v>IPA 2024</v>
      </c>
      <c r="R15" s="187"/>
      <c r="S15" s="187"/>
      <c r="T15" s="187"/>
    </row>
    <row r="16" spans="1:20" ht="4.2" customHeight="1">
      <c r="A16" s="160"/>
      <c r="B16" s="160"/>
      <c r="C16" s="160"/>
      <c r="D16" s="160"/>
      <c r="E16" s="160"/>
      <c r="F16" s="160"/>
      <c r="G16" s="160"/>
      <c r="H16" s="160"/>
      <c r="I16" s="160"/>
      <c r="J16" s="160"/>
      <c r="K16" s="160"/>
      <c r="L16" s="160"/>
      <c r="M16" s="160"/>
      <c r="N16" s="160"/>
      <c r="O16" s="160"/>
      <c r="P16" s="160"/>
      <c r="Q16" s="160"/>
      <c r="R16" s="160"/>
      <c r="S16" s="160"/>
      <c r="T16" s="160"/>
    </row>
    <row r="17" spans="1:20" ht="15" customHeight="1">
      <c r="A17" s="161"/>
      <c r="B17" s="161"/>
      <c r="C17" s="161"/>
      <c r="D17" s="161"/>
      <c r="E17" s="161"/>
      <c r="F17" s="161"/>
      <c r="G17" s="161"/>
      <c r="H17" s="161"/>
      <c r="I17" s="161"/>
      <c r="J17" s="158" t="s">
        <v>8</v>
      </c>
      <c r="K17" s="158"/>
      <c r="L17" s="158"/>
      <c r="M17" s="158"/>
      <c r="N17" s="159" t="str">
        <f>IF(ISBLANK(Auftrag_vFk!N3),"",Auftrag_vFk!N3)</f>
        <v/>
      </c>
      <c r="O17" s="159"/>
      <c r="P17" s="159"/>
      <c r="Q17" s="159"/>
      <c r="R17" s="159"/>
      <c r="S17" s="159"/>
      <c r="T17" s="159"/>
    </row>
    <row r="18" spans="1:20" ht="12" customHeight="1">
      <c r="A18" s="169"/>
      <c r="B18" s="169"/>
      <c r="C18" s="169"/>
      <c r="D18" s="169"/>
      <c r="E18" s="169"/>
      <c r="F18" s="169"/>
      <c r="G18" s="169"/>
      <c r="H18" s="169"/>
      <c r="I18" s="169"/>
      <c r="J18" s="169"/>
      <c r="K18" s="169"/>
      <c r="L18" s="169"/>
      <c r="M18" s="169"/>
      <c r="N18" s="169"/>
      <c r="O18" s="169"/>
      <c r="P18" s="169"/>
      <c r="Q18" s="169"/>
      <c r="R18" s="169"/>
      <c r="S18" s="169"/>
      <c r="T18" s="169"/>
    </row>
    <row r="19" spans="1:20">
      <c r="A19" s="174" t="s">
        <v>56</v>
      </c>
      <c r="B19" s="174"/>
      <c r="C19" s="174"/>
      <c r="D19" s="174"/>
      <c r="E19" s="174"/>
      <c r="F19" s="174"/>
      <c r="G19" s="174"/>
      <c r="H19" s="174"/>
      <c r="I19" s="174"/>
      <c r="J19" s="174"/>
      <c r="K19" s="174"/>
      <c r="L19" s="174"/>
      <c r="M19" s="174"/>
      <c r="N19" s="174"/>
      <c r="O19" s="174"/>
      <c r="P19" s="174"/>
      <c r="Q19" s="174"/>
      <c r="R19" s="174"/>
      <c r="S19" s="174"/>
      <c r="T19" s="174"/>
    </row>
    <row r="20" spans="1:20" ht="9.9" customHeight="1">
      <c r="A20" s="188"/>
      <c r="B20" s="188"/>
      <c r="C20" s="188"/>
      <c r="D20" s="188"/>
      <c r="E20" s="188"/>
      <c r="F20" s="188"/>
      <c r="G20" s="188"/>
      <c r="H20" s="188"/>
      <c r="I20" s="188"/>
      <c r="J20" s="188"/>
      <c r="K20" s="188"/>
      <c r="L20" s="188"/>
      <c r="M20" s="188"/>
      <c r="N20" s="188"/>
      <c r="O20" s="188"/>
      <c r="P20" s="188"/>
      <c r="Q20" s="188"/>
      <c r="R20" s="188"/>
      <c r="S20" s="188"/>
      <c r="T20" s="188"/>
    </row>
    <row r="21" spans="1:20" ht="124.95" customHeight="1">
      <c r="A21" s="189"/>
      <c r="B21" s="189"/>
      <c r="C21" s="189"/>
      <c r="D21" s="189"/>
      <c r="E21" s="189"/>
      <c r="F21" s="189"/>
      <c r="G21" s="189"/>
      <c r="H21" s="189"/>
      <c r="I21" s="189"/>
      <c r="J21" s="189"/>
      <c r="K21" s="189"/>
      <c r="L21" s="189"/>
      <c r="M21" s="189"/>
      <c r="N21" s="189"/>
      <c r="O21" s="189"/>
      <c r="P21" s="189"/>
      <c r="Q21" s="189"/>
      <c r="R21" s="189"/>
      <c r="S21" s="189"/>
      <c r="T21" s="189"/>
    </row>
    <row r="22" spans="1:20" ht="15.9" customHeight="1">
      <c r="A22" s="208"/>
      <c r="B22" s="208"/>
      <c r="C22" s="208"/>
      <c r="D22" s="208"/>
      <c r="E22" s="208"/>
      <c r="F22" s="208"/>
      <c r="G22" s="208"/>
      <c r="H22" s="208"/>
      <c r="I22" s="208"/>
      <c r="J22" s="208"/>
      <c r="K22" s="208"/>
      <c r="L22" s="208"/>
      <c r="M22" s="208"/>
      <c r="N22" s="208"/>
      <c r="O22" s="208"/>
      <c r="P22" s="208"/>
      <c r="Q22" s="208"/>
      <c r="R22" s="208"/>
      <c r="S22" s="208"/>
      <c r="T22" s="208"/>
    </row>
    <row r="23" spans="1:20">
      <c r="A23" s="174" t="s">
        <v>57</v>
      </c>
      <c r="B23" s="174"/>
      <c r="C23" s="174"/>
      <c r="D23" s="174"/>
      <c r="E23" s="174"/>
      <c r="F23" s="174"/>
      <c r="G23" s="174"/>
      <c r="H23" s="174"/>
      <c r="I23" s="174"/>
      <c r="J23" s="174"/>
      <c r="K23" s="174"/>
      <c r="L23" s="174"/>
      <c r="M23" s="174"/>
      <c r="N23" s="174"/>
      <c r="O23" s="174"/>
      <c r="P23" s="174"/>
      <c r="Q23" s="174"/>
      <c r="R23" s="174"/>
      <c r="S23" s="174"/>
      <c r="T23" s="174"/>
    </row>
    <row r="24" spans="1:20" ht="9.9" customHeight="1">
      <c r="A24" s="188"/>
      <c r="B24" s="188"/>
      <c r="C24" s="188"/>
      <c r="D24" s="188"/>
      <c r="E24" s="188"/>
      <c r="F24" s="188"/>
      <c r="G24" s="188"/>
      <c r="H24" s="188"/>
      <c r="I24" s="188"/>
      <c r="J24" s="188"/>
      <c r="K24" s="188"/>
      <c r="L24" s="188"/>
      <c r="M24" s="188"/>
      <c r="N24" s="188"/>
      <c r="O24" s="188"/>
      <c r="P24" s="188"/>
      <c r="Q24" s="188"/>
      <c r="R24" s="188"/>
      <c r="S24" s="188"/>
      <c r="T24" s="188"/>
    </row>
    <row r="25" spans="1:20" ht="124.95" customHeight="1">
      <c r="A25" s="189"/>
      <c r="B25" s="189"/>
      <c r="C25" s="189"/>
      <c r="D25" s="189"/>
      <c r="E25" s="189"/>
      <c r="F25" s="189"/>
      <c r="G25" s="189"/>
      <c r="H25" s="189"/>
      <c r="I25" s="189"/>
      <c r="J25" s="189"/>
      <c r="K25" s="189"/>
      <c r="L25" s="189"/>
      <c r="M25" s="189"/>
      <c r="N25" s="189"/>
      <c r="O25" s="189"/>
      <c r="P25" s="189"/>
      <c r="Q25" s="189"/>
      <c r="R25" s="189"/>
      <c r="S25" s="189"/>
      <c r="T25" s="189"/>
    </row>
    <row r="26" spans="1:20" ht="15.9" customHeight="1">
      <c r="A26" s="208"/>
      <c r="B26" s="208"/>
      <c r="C26" s="208"/>
      <c r="D26" s="208"/>
      <c r="E26" s="208"/>
      <c r="F26" s="208"/>
      <c r="G26" s="208"/>
      <c r="H26" s="208"/>
      <c r="I26" s="208"/>
      <c r="J26" s="208"/>
      <c r="K26" s="208"/>
      <c r="L26" s="208"/>
      <c r="M26" s="208"/>
      <c r="N26" s="208"/>
      <c r="O26" s="208"/>
      <c r="P26" s="208"/>
      <c r="Q26" s="208"/>
      <c r="R26" s="208"/>
      <c r="S26" s="208"/>
      <c r="T26" s="208"/>
    </row>
    <row r="27" spans="1:20">
      <c r="A27" s="174" t="s">
        <v>58</v>
      </c>
      <c r="B27" s="174"/>
      <c r="C27" s="174"/>
      <c r="D27" s="174"/>
      <c r="E27" s="174"/>
      <c r="F27" s="174"/>
      <c r="G27" s="174"/>
      <c r="H27" s="174"/>
      <c r="I27" s="174"/>
      <c r="J27" s="174"/>
      <c r="K27" s="174"/>
      <c r="L27" s="174"/>
      <c r="M27" s="174"/>
      <c r="N27" s="174"/>
      <c r="O27" s="174"/>
      <c r="P27" s="174"/>
      <c r="Q27" s="174"/>
      <c r="R27" s="174"/>
      <c r="S27" s="174"/>
      <c r="T27" s="174"/>
    </row>
    <row r="28" spans="1:20" ht="6" customHeight="1">
      <c r="A28" s="184"/>
      <c r="B28" s="184"/>
      <c r="C28" s="184"/>
      <c r="D28" s="184"/>
      <c r="E28" s="184"/>
      <c r="F28" s="184"/>
      <c r="G28" s="184"/>
      <c r="H28" s="184"/>
      <c r="I28" s="184"/>
      <c r="J28" s="184"/>
      <c r="K28" s="184"/>
      <c r="L28" s="184"/>
      <c r="M28" s="184"/>
      <c r="N28" s="184"/>
      <c r="O28" s="184"/>
      <c r="P28" s="184"/>
      <c r="Q28" s="184"/>
      <c r="R28" s="184"/>
      <c r="S28" s="184"/>
      <c r="T28" s="184"/>
    </row>
    <row r="29" spans="1:20" ht="14.1" customHeight="1">
      <c r="A29" s="177" t="s">
        <v>59</v>
      </c>
      <c r="B29" s="177"/>
      <c r="C29" s="177"/>
      <c r="D29" s="177"/>
      <c r="E29" s="177"/>
      <c r="F29" s="177"/>
      <c r="G29" s="177"/>
      <c r="H29" s="177"/>
      <c r="I29" s="177"/>
      <c r="J29" s="177"/>
      <c r="K29" s="177"/>
      <c r="L29" s="177"/>
      <c r="M29" s="177"/>
      <c r="N29" s="177"/>
      <c r="O29" s="177"/>
      <c r="P29" s="177"/>
      <c r="Q29" s="177"/>
      <c r="R29" s="177"/>
      <c r="S29" s="177"/>
      <c r="T29" s="177"/>
    </row>
    <row r="30" spans="1:20" ht="8.1" customHeight="1">
      <c r="A30" s="209"/>
      <c r="B30" s="209"/>
      <c r="C30" s="209"/>
      <c r="D30" s="209"/>
      <c r="E30" s="209"/>
      <c r="F30" s="209"/>
      <c r="G30" s="209"/>
      <c r="H30" s="209"/>
      <c r="I30" s="209"/>
      <c r="J30" s="209"/>
      <c r="K30" s="209"/>
      <c r="L30" s="209"/>
      <c r="M30" s="209"/>
      <c r="N30" s="209"/>
      <c r="O30" s="209"/>
      <c r="P30" s="209"/>
      <c r="Q30" s="209"/>
      <c r="R30" s="209"/>
      <c r="S30" s="209"/>
      <c r="T30" s="209"/>
    </row>
    <row r="31" spans="1:20" ht="18.899999999999999" customHeight="1">
      <c r="A31" s="205" t="s">
        <v>47</v>
      </c>
      <c r="B31" s="206"/>
      <c r="C31" s="205" t="s">
        <v>60</v>
      </c>
      <c r="D31" s="207"/>
      <c r="E31" s="207"/>
      <c r="F31" s="207"/>
      <c r="G31" s="207"/>
      <c r="H31" s="207"/>
      <c r="I31" s="207"/>
      <c r="J31" s="207"/>
      <c r="K31" s="207"/>
      <c r="L31" s="207"/>
      <c r="M31" s="207"/>
      <c r="N31" s="207"/>
      <c r="O31" s="207"/>
      <c r="P31" s="207"/>
      <c r="Q31" s="207"/>
      <c r="R31" s="207"/>
      <c r="S31" s="207"/>
      <c r="T31" s="206"/>
    </row>
    <row r="32" spans="1:20" ht="17.100000000000001" customHeight="1">
      <c r="A32" s="212"/>
      <c r="B32" s="199"/>
      <c r="C32" s="200"/>
      <c r="D32" s="201"/>
      <c r="E32" s="201"/>
      <c r="F32" s="201"/>
      <c r="G32" s="201"/>
      <c r="H32" s="201"/>
      <c r="I32" s="201"/>
      <c r="J32" s="201"/>
      <c r="K32" s="201"/>
      <c r="L32" s="201"/>
      <c r="M32" s="201"/>
      <c r="N32" s="201"/>
      <c r="O32" s="201"/>
      <c r="P32" s="201"/>
      <c r="Q32" s="201"/>
      <c r="R32" s="201"/>
      <c r="S32" s="201"/>
      <c r="T32" s="202"/>
    </row>
    <row r="33" spans="1:20" ht="17.100000000000001" customHeight="1">
      <c r="A33" s="212"/>
      <c r="B33" s="199"/>
      <c r="C33" s="200"/>
      <c r="D33" s="201"/>
      <c r="E33" s="201"/>
      <c r="F33" s="201"/>
      <c r="G33" s="201"/>
      <c r="H33" s="201"/>
      <c r="I33" s="201"/>
      <c r="J33" s="201"/>
      <c r="K33" s="201"/>
      <c r="L33" s="201"/>
      <c r="M33" s="201"/>
      <c r="N33" s="201"/>
      <c r="O33" s="201"/>
      <c r="P33" s="201"/>
      <c r="Q33" s="201"/>
      <c r="R33" s="201"/>
      <c r="S33" s="201"/>
      <c r="T33" s="202"/>
    </row>
    <row r="34" spans="1:20" ht="17.100000000000001" customHeight="1">
      <c r="A34" s="198"/>
      <c r="B34" s="199"/>
      <c r="C34" s="200"/>
      <c r="D34" s="201"/>
      <c r="E34" s="201"/>
      <c r="F34" s="201"/>
      <c r="G34" s="201"/>
      <c r="H34" s="201"/>
      <c r="I34" s="201"/>
      <c r="J34" s="201"/>
      <c r="K34" s="201"/>
      <c r="L34" s="201"/>
      <c r="M34" s="201"/>
      <c r="N34" s="201"/>
      <c r="O34" s="201"/>
      <c r="P34" s="201"/>
      <c r="Q34" s="201"/>
      <c r="R34" s="201"/>
      <c r="S34" s="201"/>
      <c r="T34" s="202"/>
    </row>
    <row r="35" spans="1:20" ht="17.100000000000001" customHeight="1">
      <c r="A35" s="198"/>
      <c r="B35" s="199"/>
      <c r="C35" s="200"/>
      <c r="D35" s="201"/>
      <c r="E35" s="201"/>
      <c r="F35" s="201"/>
      <c r="G35" s="201"/>
      <c r="H35" s="201"/>
      <c r="I35" s="201"/>
      <c r="J35" s="201"/>
      <c r="K35" s="201"/>
      <c r="L35" s="201"/>
      <c r="M35" s="201"/>
      <c r="N35" s="201"/>
      <c r="O35" s="201"/>
      <c r="P35" s="201"/>
      <c r="Q35" s="201"/>
      <c r="R35" s="201"/>
      <c r="S35" s="201"/>
      <c r="T35" s="202"/>
    </row>
    <row r="36" spans="1:20" ht="17.100000000000001" customHeight="1">
      <c r="A36" s="198"/>
      <c r="B36" s="199"/>
      <c r="C36" s="200"/>
      <c r="D36" s="201"/>
      <c r="E36" s="201"/>
      <c r="F36" s="201"/>
      <c r="G36" s="201"/>
      <c r="H36" s="201"/>
      <c r="I36" s="201"/>
      <c r="J36" s="201"/>
      <c r="K36" s="201"/>
      <c r="L36" s="201"/>
      <c r="M36" s="201"/>
      <c r="N36" s="201"/>
      <c r="O36" s="201"/>
      <c r="P36" s="201"/>
      <c r="Q36" s="201"/>
      <c r="R36" s="201"/>
      <c r="S36" s="201"/>
      <c r="T36" s="202"/>
    </row>
    <row r="37" spans="1:20" ht="17.100000000000001" customHeight="1">
      <c r="A37" s="198"/>
      <c r="B37" s="199"/>
      <c r="C37" s="200"/>
      <c r="D37" s="201"/>
      <c r="E37" s="201"/>
      <c r="F37" s="201"/>
      <c r="G37" s="201"/>
      <c r="H37" s="201"/>
      <c r="I37" s="201"/>
      <c r="J37" s="201"/>
      <c r="K37" s="201"/>
      <c r="L37" s="201"/>
      <c r="M37" s="201"/>
      <c r="N37" s="201"/>
      <c r="O37" s="201"/>
      <c r="P37" s="201"/>
      <c r="Q37" s="201"/>
      <c r="R37" s="201"/>
      <c r="S37" s="201"/>
      <c r="T37" s="202"/>
    </row>
    <row r="38" spans="1:20" ht="17.100000000000001" customHeight="1">
      <c r="A38" s="198"/>
      <c r="B38" s="199"/>
      <c r="C38" s="200"/>
      <c r="D38" s="201"/>
      <c r="E38" s="201"/>
      <c r="F38" s="201"/>
      <c r="G38" s="201"/>
      <c r="H38" s="201"/>
      <c r="I38" s="201"/>
      <c r="J38" s="201"/>
      <c r="K38" s="201"/>
      <c r="L38" s="201"/>
      <c r="M38" s="201"/>
      <c r="N38" s="201"/>
      <c r="O38" s="201"/>
      <c r="P38" s="201"/>
      <c r="Q38" s="201"/>
      <c r="R38" s="201"/>
      <c r="S38" s="201"/>
      <c r="T38" s="202"/>
    </row>
    <row r="39" spans="1:20" ht="17.100000000000001" customHeight="1">
      <c r="A39" s="198"/>
      <c r="B39" s="199"/>
      <c r="C39" s="200"/>
      <c r="D39" s="201"/>
      <c r="E39" s="201"/>
      <c r="F39" s="201"/>
      <c r="G39" s="201"/>
      <c r="H39" s="201"/>
      <c r="I39" s="201"/>
      <c r="J39" s="201"/>
      <c r="K39" s="201"/>
      <c r="L39" s="201"/>
      <c r="M39" s="201"/>
      <c r="N39" s="201"/>
      <c r="O39" s="201"/>
      <c r="P39" s="201"/>
      <c r="Q39" s="201"/>
      <c r="R39" s="201"/>
      <c r="S39" s="201"/>
      <c r="T39" s="202"/>
    </row>
    <row r="40" spans="1:20" ht="17.100000000000001" customHeight="1">
      <c r="A40" s="198"/>
      <c r="B40" s="199"/>
      <c r="C40" s="200"/>
      <c r="D40" s="201"/>
      <c r="E40" s="201"/>
      <c r="F40" s="201"/>
      <c r="G40" s="201"/>
      <c r="H40" s="201"/>
      <c r="I40" s="201"/>
      <c r="J40" s="201"/>
      <c r="K40" s="201"/>
      <c r="L40" s="201"/>
      <c r="M40" s="201"/>
      <c r="N40" s="201"/>
      <c r="O40" s="201"/>
      <c r="P40" s="201"/>
      <c r="Q40" s="201"/>
      <c r="R40" s="201"/>
      <c r="S40" s="201"/>
      <c r="T40" s="202"/>
    </row>
    <row r="41" spans="1:20" ht="17.100000000000001" customHeight="1">
      <c r="A41" s="198"/>
      <c r="B41" s="199"/>
      <c r="C41" s="200"/>
      <c r="D41" s="201"/>
      <c r="E41" s="201"/>
      <c r="F41" s="201"/>
      <c r="G41" s="201"/>
      <c r="H41" s="201"/>
      <c r="I41" s="201"/>
      <c r="J41" s="201"/>
      <c r="K41" s="201"/>
      <c r="L41" s="201"/>
      <c r="M41" s="201"/>
      <c r="N41" s="201"/>
      <c r="O41" s="201"/>
      <c r="P41" s="201"/>
      <c r="Q41" s="201"/>
      <c r="R41" s="201"/>
      <c r="S41" s="201"/>
      <c r="T41" s="202"/>
    </row>
    <row r="42" spans="1:20" ht="17.100000000000001" customHeight="1">
      <c r="A42" s="198"/>
      <c r="B42" s="199"/>
      <c r="C42" s="200"/>
      <c r="D42" s="201"/>
      <c r="E42" s="201"/>
      <c r="F42" s="201"/>
      <c r="G42" s="201"/>
      <c r="H42" s="201"/>
      <c r="I42" s="201"/>
      <c r="J42" s="201"/>
      <c r="K42" s="201"/>
      <c r="L42" s="201"/>
      <c r="M42" s="201"/>
      <c r="N42" s="201"/>
      <c r="O42" s="201"/>
      <c r="P42" s="201"/>
      <c r="Q42" s="201"/>
      <c r="R42" s="201"/>
      <c r="S42" s="201"/>
      <c r="T42" s="202"/>
    </row>
    <row r="43" spans="1:20" ht="17.100000000000001" customHeight="1">
      <c r="A43" s="198"/>
      <c r="B43" s="199"/>
      <c r="C43" s="200"/>
      <c r="D43" s="201"/>
      <c r="E43" s="201"/>
      <c r="F43" s="201"/>
      <c r="G43" s="201"/>
      <c r="H43" s="201"/>
      <c r="I43" s="201"/>
      <c r="J43" s="201"/>
      <c r="K43" s="201"/>
      <c r="L43" s="201"/>
      <c r="M43" s="201"/>
      <c r="N43" s="201"/>
      <c r="O43" s="201"/>
      <c r="P43" s="201"/>
      <c r="Q43" s="201"/>
      <c r="R43" s="201"/>
      <c r="S43" s="201"/>
      <c r="T43" s="202"/>
    </row>
    <row r="44" spans="1:20" ht="17.100000000000001" customHeight="1">
      <c r="A44" s="198"/>
      <c r="B44" s="199"/>
      <c r="C44" s="200"/>
      <c r="D44" s="201"/>
      <c r="E44" s="201"/>
      <c r="F44" s="201"/>
      <c r="G44" s="201"/>
      <c r="H44" s="201"/>
      <c r="I44" s="201"/>
      <c r="J44" s="201"/>
      <c r="K44" s="201"/>
      <c r="L44" s="201"/>
      <c r="M44" s="201"/>
      <c r="N44" s="201"/>
      <c r="O44" s="201"/>
      <c r="P44" s="201"/>
      <c r="Q44" s="201"/>
      <c r="R44" s="201"/>
      <c r="S44" s="201"/>
      <c r="T44" s="202"/>
    </row>
    <row r="45" spans="1:20" ht="17.100000000000001" customHeight="1">
      <c r="A45" s="198"/>
      <c r="B45" s="199"/>
      <c r="C45" s="200"/>
      <c r="D45" s="201"/>
      <c r="E45" s="201"/>
      <c r="F45" s="201"/>
      <c r="G45" s="201"/>
      <c r="H45" s="201"/>
      <c r="I45" s="201"/>
      <c r="J45" s="201"/>
      <c r="K45" s="201"/>
      <c r="L45" s="201"/>
      <c r="M45" s="201"/>
      <c r="N45" s="201"/>
      <c r="O45" s="201"/>
      <c r="P45" s="201"/>
      <c r="Q45" s="201"/>
      <c r="R45" s="201"/>
      <c r="S45" s="201"/>
      <c r="T45" s="202"/>
    </row>
    <row r="46" spans="1:20" ht="18.899999999999999" customHeight="1">
      <c r="A46" s="121" t="s">
        <v>206</v>
      </c>
      <c r="B46" s="121"/>
      <c r="C46" s="121"/>
      <c r="D46" s="121"/>
      <c r="E46" s="121"/>
      <c r="F46" s="121"/>
      <c r="G46" s="121"/>
      <c r="H46" s="121"/>
      <c r="I46" s="121"/>
      <c r="J46" s="121"/>
      <c r="K46" s="121"/>
      <c r="L46" s="121"/>
      <c r="M46" s="121"/>
      <c r="N46" s="121"/>
      <c r="O46" s="121"/>
      <c r="P46" s="121"/>
      <c r="Q46" s="187" t="str">
        <f>Auftrag_vFk!$Q$1</f>
        <v>IPA 2024</v>
      </c>
      <c r="R46" s="187"/>
      <c r="S46" s="187"/>
      <c r="T46" s="187"/>
    </row>
    <row r="47" spans="1:20" ht="4.2" customHeight="1">
      <c r="A47" s="160"/>
      <c r="B47" s="160"/>
      <c r="C47" s="160"/>
      <c r="D47" s="160"/>
      <c r="E47" s="160"/>
      <c r="F47" s="160"/>
      <c r="G47" s="160"/>
      <c r="H47" s="160"/>
      <c r="I47" s="160"/>
      <c r="J47" s="160"/>
      <c r="K47" s="160"/>
      <c r="L47" s="160"/>
      <c r="M47" s="160"/>
      <c r="N47" s="160"/>
      <c r="O47" s="160"/>
      <c r="P47" s="160"/>
      <c r="Q47" s="160"/>
      <c r="R47" s="160"/>
      <c r="S47" s="160"/>
      <c r="T47" s="160"/>
    </row>
    <row r="48" spans="1:20" ht="15" customHeight="1">
      <c r="A48" s="161"/>
      <c r="B48" s="161"/>
      <c r="C48" s="161"/>
      <c r="D48" s="161"/>
      <c r="E48" s="161"/>
      <c r="F48" s="161"/>
      <c r="G48" s="161"/>
      <c r="H48" s="161"/>
      <c r="I48" s="161"/>
      <c r="J48" s="158" t="s">
        <v>8</v>
      </c>
      <c r="K48" s="158"/>
      <c r="L48" s="158"/>
      <c r="M48" s="158"/>
      <c r="N48" s="159" t="str">
        <f>IF(ISBLANK(Auftrag_vFk!N3),"",Auftrag_vFk!N3)</f>
        <v/>
      </c>
      <c r="O48" s="159"/>
      <c r="P48" s="159"/>
      <c r="Q48" s="159"/>
      <c r="R48" s="159"/>
      <c r="S48" s="159"/>
      <c r="T48" s="159"/>
    </row>
    <row r="49" spans="1:20" ht="12" customHeight="1">
      <c r="A49" s="169"/>
      <c r="B49" s="169"/>
      <c r="C49" s="169"/>
      <c r="D49" s="169"/>
      <c r="E49" s="169"/>
      <c r="F49" s="169"/>
      <c r="G49" s="169"/>
      <c r="H49" s="169"/>
      <c r="I49" s="169"/>
      <c r="J49" s="169"/>
      <c r="K49" s="169"/>
      <c r="L49" s="169"/>
      <c r="M49" s="169"/>
      <c r="N49" s="169"/>
      <c r="O49" s="169"/>
      <c r="P49" s="169"/>
      <c r="Q49" s="169"/>
      <c r="R49" s="169"/>
      <c r="S49" s="169"/>
      <c r="T49" s="169"/>
    </row>
    <row r="50" spans="1:20" ht="14.1" customHeight="1">
      <c r="A50" s="174" t="s">
        <v>61</v>
      </c>
      <c r="B50" s="174"/>
      <c r="C50" s="174"/>
      <c r="D50" s="174"/>
      <c r="E50" s="174"/>
      <c r="F50" s="174"/>
      <c r="G50" s="174"/>
      <c r="H50" s="174"/>
      <c r="I50" s="174"/>
      <c r="J50" s="174"/>
      <c r="K50" s="174"/>
      <c r="L50" s="174"/>
      <c r="M50" s="174"/>
      <c r="N50" s="174"/>
      <c r="O50" s="174"/>
      <c r="P50" s="174"/>
      <c r="Q50" s="174"/>
      <c r="R50" s="174"/>
      <c r="S50" s="174"/>
      <c r="T50" s="174"/>
    </row>
    <row r="51" spans="1:20" ht="6.9" customHeight="1">
      <c r="A51" s="184"/>
      <c r="B51" s="184"/>
      <c r="C51" s="184"/>
      <c r="D51" s="184"/>
      <c r="E51" s="184"/>
      <c r="F51" s="184"/>
      <c r="G51" s="184"/>
      <c r="H51" s="184"/>
      <c r="I51" s="184"/>
      <c r="J51" s="184"/>
      <c r="K51" s="184"/>
      <c r="L51" s="184"/>
      <c r="M51" s="184"/>
      <c r="N51" s="184"/>
      <c r="O51" s="184"/>
      <c r="P51" s="184"/>
      <c r="Q51" s="184"/>
      <c r="R51" s="184"/>
      <c r="S51" s="184"/>
      <c r="T51" s="184"/>
    </row>
    <row r="52" spans="1:20" ht="75" customHeight="1">
      <c r="A52" s="197" t="s">
        <v>62</v>
      </c>
      <c r="B52" s="197"/>
      <c r="C52" s="197"/>
      <c r="D52" s="197"/>
      <c r="E52" s="197"/>
      <c r="F52" s="197"/>
      <c r="G52" s="197"/>
      <c r="H52" s="197"/>
      <c r="I52" s="197"/>
      <c r="J52" s="197"/>
      <c r="K52" s="197"/>
      <c r="L52" s="197"/>
      <c r="M52" s="197"/>
      <c r="N52" s="197"/>
      <c r="O52" s="197"/>
      <c r="P52" s="197"/>
      <c r="Q52" s="197"/>
      <c r="R52" s="197"/>
      <c r="S52" s="197"/>
      <c r="T52" s="197"/>
    </row>
    <row r="53" spans="1:20" ht="6.9" customHeight="1">
      <c r="A53" s="209"/>
      <c r="B53" s="209"/>
      <c r="C53" s="209"/>
      <c r="D53" s="209"/>
      <c r="E53" s="209"/>
      <c r="F53" s="209"/>
      <c r="G53" s="209"/>
      <c r="H53" s="209"/>
      <c r="I53" s="209"/>
      <c r="J53" s="209"/>
      <c r="K53" s="209"/>
      <c r="L53" s="209"/>
      <c r="M53" s="209"/>
      <c r="N53" s="209"/>
      <c r="O53" s="209"/>
      <c r="P53" s="209"/>
      <c r="Q53" s="209"/>
      <c r="R53" s="209"/>
      <c r="S53" s="209"/>
      <c r="T53" s="209"/>
    </row>
    <row r="54" spans="1:20" ht="33.6" customHeight="1">
      <c r="A54" s="223" t="s">
        <v>63</v>
      </c>
      <c r="B54" s="223"/>
      <c r="C54" s="224"/>
      <c r="D54" s="205" t="s">
        <v>64</v>
      </c>
      <c r="E54" s="207"/>
      <c r="F54" s="207"/>
      <c r="G54" s="207"/>
      <c r="H54" s="207"/>
      <c r="I54" s="207"/>
      <c r="J54" s="207"/>
      <c r="K54" s="207"/>
      <c r="L54" s="207"/>
      <c r="M54" s="207"/>
      <c r="N54" s="207"/>
      <c r="O54" s="207"/>
      <c r="P54" s="207"/>
      <c r="Q54" s="207"/>
      <c r="R54" s="206"/>
      <c r="S54" s="225" t="s">
        <v>65</v>
      </c>
      <c r="T54" s="226"/>
    </row>
    <row r="55" spans="1:20" ht="17.100000000000001" customHeight="1">
      <c r="A55" s="20">
        <v>1</v>
      </c>
      <c r="B55" s="84" t="s">
        <v>66</v>
      </c>
      <c r="C55" s="64"/>
      <c r="D55" s="200"/>
      <c r="E55" s="201"/>
      <c r="F55" s="201"/>
      <c r="G55" s="201"/>
      <c r="H55" s="201"/>
      <c r="I55" s="201"/>
      <c r="J55" s="201"/>
      <c r="K55" s="201"/>
      <c r="L55" s="201"/>
      <c r="M55" s="201"/>
      <c r="N55" s="201"/>
      <c r="O55" s="201"/>
      <c r="P55" s="201"/>
      <c r="Q55" s="201"/>
      <c r="R55" s="202"/>
      <c r="S55" s="210"/>
      <c r="T55" s="211"/>
    </row>
    <row r="56" spans="1:20" ht="17.100000000000001" customHeight="1">
      <c r="A56" s="20">
        <v>2</v>
      </c>
      <c r="B56" s="84" t="s">
        <v>66</v>
      </c>
      <c r="C56" s="64"/>
      <c r="D56" s="200"/>
      <c r="E56" s="201"/>
      <c r="F56" s="201"/>
      <c r="G56" s="201"/>
      <c r="H56" s="201"/>
      <c r="I56" s="201"/>
      <c r="J56" s="201"/>
      <c r="K56" s="201"/>
      <c r="L56" s="201"/>
      <c r="M56" s="201"/>
      <c r="N56" s="201"/>
      <c r="O56" s="201"/>
      <c r="P56" s="201"/>
      <c r="Q56" s="201"/>
      <c r="R56" s="202"/>
      <c r="S56" s="210"/>
      <c r="T56" s="211"/>
    </row>
    <row r="57" spans="1:20" ht="16.95" customHeight="1">
      <c r="A57" s="20">
        <v>3</v>
      </c>
      <c r="B57" s="84" t="s">
        <v>66</v>
      </c>
      <c r="C57" s="64"/>
      <c r="D57" s="200"/>
      <c r="E57" s="201"/>
      <c r="F57" s="201"/>
      <c r="G57" s="201"/>
      <c r="H57" s="201"/>
      <c r="I57" s="201"/>
      <c r="J57" s="201"/>
      <c r="K57" s="201"/>
      <c r="L57" s="201"/>
      <c r="M57" s="201"/>
      <c r="N57" s="201"/>
      <c r="O57" s="201"/>
      <c r="P57" s="201"/>
      <c r="Q57" s="201"/>
      <c r="R57" s="202"/>
      <c r="S57" s="210"/>
      <c r="T57" s="211"/>
    </row>
    <row r="58" spans="1:20" ht="17.100000000000001" customHeight="1">
      <c r="A58" s="20">
        <v>4</v>
      </c>
      <c r="B58" s="84" t="s">
        <v>66</v>
      </c>
      <c r="C58" s="64"/>
      <c r="D58" s="200"/>
      <c r="E58" s="201"/>
      <c r="F58" s="201"/>
      <c r="G58" s="201"/>
      <c r="H58" s="201"/>
      <c r="I58" s="201"/>
      <c r="J58" s="201"/>
      <c r="K58" s="201"/>
      <c r="L58" s="201"/>
      <c r="M58" s="201"/>
      <c r="N58" s="201"/>
      <c r="O58" s="201"/>
      <c r="P58" s="201"/>
      <c r="Q58" s="201"/>
      <c r="R58" s="202"/>
      <c r="S58" s="210"/>
      <c r="T58" s="211"/>
    </row>
    <row r="59" spans="1:20" ht="17.100000000000001" customHeight="1">
      <c r="A59" s="20">
        <v>5</v>
      </c>
      <c r="B59" s="84" t="s">
        <v>66</v>
      </c>
      <c r="C59" s="64"/>
      <c r="D59" s="200"/>
      <c r="E59" s="201"/>
      <c r="F59" s="201"/>
      <c r="G59" s="201"/>
      <c r="H59" s="201"/>
      <c r="I59" s="201"/>
      <c r="J59" s="201"/>
      <c r="K59" s="201"/>
      <c r="L59" s="201"/>
      <c r="M59" s="201"/>
      <c r="N59" s="201"/>
      <c r="O59" s="201"/>
      <c r="P59" s="201"/>
      <c r="Q59" s="201"/>
      <c r="R59" s="202"/>
      <c r="S59" s="210"/>
      <c r="T59" s="211"/>
    </row>
    <row r="60" spans="1:20" ht="17.100000000000001" customHeight="1">
      <c r="A60" s="20">
        <v>6</v>
      </c>
      <c r="B60" s="84" t="s">
        <v>66</v>
      </c>
      <c r="C60" s="64"/>
      <c r="D60" s="200"/>
      <c r="E60" s="201"/>
      <c r="F60" s="201"/>
      <c r="G60" s="201"/>
      <c r="H60" s="201"/>
      <c r="I60" s="201"/>
      <c r="J60" s="201"/>
      <c r="K60" s="201"/>
      <c r="L60" s="201"/>
      <c r="M60" s="201"/>
      <c r="N60" s="201"/>
      <c r="O60" s="201"/>
      <c r="P60" s="201"/>
      <c r="Q60" s="201"/>
      <c r="R60" s="202"/>
      <c r="S60" s="210"/>
      <c r="T60" s="211"/>
    </row>
    <row r="61" spans="1:20" ht="17.100000000000001" customHeight="1">
      <c r="A61" s="20">
        <v>7</v>
      </c>
      <c r="B61" s="84" t="s">
        <v>66</v>
      </c>
      <c r="C61" s="64"/>
      <c r="D61" s="200"/>
      <c r="E61" s="201"/>
      <c r="F61" s="201"/>
      <c r="G61" s="201"/>
      <c r="H61" s="201"/>
      <c r="I61" s="201"/>
      <c r="J61" s="201"/>
      <c r="K61" s="201"/>
      <c r="L61" s="201"/>
      <c r="M61" s="201"/>
      <c r="N61" s="201"/>
      <c r="O61" s="201"/>
      <c r="P61" s="201"/>
      <c r="Q61" s="201"/>
      <c r="R61" s="202"/>
      <c r="S61" s="210"/>
      <c r="T61" s="211"/>
    </row>
    <row r="62" spans="1:20" ht="17.100000000000001" customHeight="1">
      <c r="A62" s="20">
        <v>8</v>
      </c>
      <c r="B62" s="84" t="s">
        <v>66</v>
      </c>
      <c r="C62" s="64"/>
      <c r="D62" s="200"/>
      <c r="E62" s="201"/>
      <c r="F62" s="201"/>
      <c r="G62" s="201"/>
      <c r="H62" s="201"/>
      <c r="I62" s="201"/>
      <c r="J62" s="201"/>
      <c r="K62" s="201"/>
      <c r="L62" s="201"/>
      <c r="M62" s="201"/>
      <c r="N62" s="201"/>
      <c r="O62" s="201"/>
      <c r="P62" s="201"/>
      <c r="Q62" s="201"/>
      <c r="R62" s="202"/>
      <c r="S62" s="210"/>
      <c r="T62" s="211"/>
    </row>
    <row r="63" spans="1:20" ht="17.100000000000001" customHeight="1">
      <c r="A63" s="21">
        <v>9</v>
      </c>
      <c r="B63" s="22" t="s">
        <v>66</v>
      </c>
      <c r="C63" s="65"/>
      <c r="D63" s="217"/>
      <c r="E63" s="218"/>
      <c r="F63" s="218"/>
      <c r="G63" s="218"/>
      <c r="H63" s="218"/>
      <c r="I63" s="218"/>
      <c r="J63" s="218"/>
      <c r="K63" s="218"/>
      <c r="L63" s="218"/>
      <c r="M63" s="218"/>
      <c r="N63" s="218"/>
      <c r="O63" s="218"/>
      <c r="P63" s="218"/>
      <c r="Q63" s="218"/>
      <c r="R63" s="219"/>
      <c r="S63" s="195"/>
      <c r="T63" s="196"/>
    </row>
    <row r="64" spans="1:20" ht="17.100000000000001" customHeight="1">
      <c r="A64" s="216" t="s">
        <v>67</v>
      </c>
      <c r="B64" s="216"/>
      <c r="C64" s="216"/>
      <c r="D64" s="216"/>
      <c r="E64" s="216"/>
      <c r="F64" s="216"/>
      <c r="G64" s="216"/>
      <c r="H64" s="216"/>
      <c r="I64" s="216"/>
      <c r="J64" s="216"/>
      <c r="K64" s="216"/>
      <c r="L64" s="216"/>
      <c r="M64" s="216"/>
      <c r="N64" s="216"/>
      <c r="O64" s="216"/>
      <c r="P64" s="216"/>
      <c r="Q64" s="216"/>
      <c r="R64" s="23"/>
      <c r="S64" s="193">
        <f>SUM(S55:T63)</f>
        <v>0</v>
      </c>
      <c r="T64" s="194"/>
    </row>
    <row r="65" spans="1:20" ht="17.100000000000001" customHeight="1">
      <c r="A65" s="24"/>
      <c r="B65" s="25"/>
      <c r="C65" s="25"/>
      <c r="D65" s="25"/>
      <c r="E65" s="25"/>
      <c r="F65" s="25"/>
      <c r="G65" s="25"/>
      <c r="H65" s="25"/>
      <c r="I65" s="25"/>
      <c r="J65" s="25"/>
      <c r="K65" s="25"/>
      <c r="L65" s="25"/>
      <c r="M65" s="25"/>
      <c r="N65" s="25"/>
      <c r="O65" s="25"/>
      <c r="P65" s="25"/>
      <c r="Q65" s="25"/>
      <c r="R65" s="25"/>
      <c r="S65" s="25"/>
      <c r="T65" s="25"/>
    </row>
    <row r="66" spans="1:20" ht="16.95" customHeight="1">
      <c r="A66" s="205" t="s">
        <v>237</v>
      </c>
      <c r="B66" s="207"/>
      <c r="C66" s="207"/>
      <c r="D66" s="207"/>
      <c r="E66" s="207"/>
      <c r="F66" s="207"/>
      <c r="G66" s="207"/>
      <c r="H66" s="207"/>
      <c r="I66" s="207"/>
      <c r="J66" s="207"/>
      <c r="K66" s="207"/>
      <c r="L66" s="207"/>
      <c r="M66" s="207"/>
      <c r="N66" s="207"/>
      <c r="O66" s="207"/>
      <c r="P66" s="207"/>
      <c r="Q66" s="207"/>
      <c r="R66" s="207"/>
      <c r="S66" s="220"/>
      <c r="T66" s="221"/>
    </row>
    <row r="67" spans="1:20" ht="17.100000000000001" customHeight="1">
      <c r="A67" s="20">
        <v>10</v>
      </c>
      <c r="B67" s="213" t="s">
        <v>68</v>
      </c>
      <c r="C67" s="214"/>
      <c r="D67" s="214"/>
      <c r="E67" s="214"/>
      <c r="F67" s="214"/>
      <c r="G67" s="214"/>
      <c r="H67" s="214"/>
      <c r="I67" s="214"/>
      <c r="J67" s="214"/>
      <c r="K67" s="214"/>
      <c r="L67" s="214"/>
      <c r="M67" s="214"/>
      <c r="N67" s="214"/>
      <c r="O67" s="214"/>
      <c r="P67" s="214"/>
      <c r="Q67" s="214"/>
      <c r="R67" s="214"/>
      <c r="S67" s="214"/>
      <c r="T67" s="215"/>
    </row>
    <row r="68" spans="1:20" ht="17.100000000000001" customHeight="1">
      <c r="A68" s="20">
        <v>11</v>
      </c>
      <c r="B68" s="213" t="s">
        <v>69</v>
      </c>
      <c r="C68" s="214"/>
      <c r="D68" s="214"/>
      <c r="E68" s="214"/>
      <c r="F68" s="214"/>
      <c r="G68" s="214"/>
      <c r="H68" s="214"/>
      <c r="I68" s="214"/>
      <c r="J68" s="214"/>
      <c r="K68" s="214"/>
      <c r="L68" s="214"/>
      <c r="M68" s="214"/>
      <c r="N68" s="214"/>
      <c r="O68" s="214"/>
      <c r="P68" s="214"/>
      <c r="Q68" s="214"/>
      <c r="R68" s="214"/>
      <c r="S68" s="214"/>
      <c r="T68" s="215"/>
    </row>
    <row r="69" spans="1:20" ht="16.95" customHeight="1">
      <c r="A69" s="20">
        <v>12</v>
      </c>
      <c r="B69" s="213" t="s">
        <v>70</v>
      </c>
      <c r="C69" s="220"/>
      <c r="D69" s="220"/>
      <c r="E69" s="220"/>
      <c r="F69" s="220"/>
      <c r="G69" s="220"/>
      <c r="H69" s="220"/>
      <c r="I69" s="220"/>
      <c r="J69" s="220"/>
      <c r="K69" s="220"/>
      <c r="L69" s="220"/>
      <c r="M69" s="220"/>
      <c r="N69" s="220"/>
      <c r="O69" s="220"/>
      <c r="P69" s="220"/>
      <c r="Q69" s="220"/>
      <c r="R69" s="220"/>
      <c r="S69" s="220"/>
      <c r="T69" s="221"/>
    </row>
    <row r="70" spans="1:20" ht="17.100000000000001" customHeight="1">
      <c r="A70" s="20">
        <v>13</v>
      </c>
      <c r="B70" s="213" t="s">
        <v>238</v>
      </c>
      <c r="C70" s="220"/>
      <c r="D70" s="220"/>
      <c r="E70" s="220"/>
      <c r="F70" s="220"/>
      <c r="G70" s="220"/>
      <c r="H70" s="220"/>
      <c r="I70" s="220"/>
      <c r="J70" s="220"/>
      <c r="K70" s="220"/>
      <c r="L70" s="220"/>
      <c r="M70" s="220"/>
      <c r="N70" s="220"/>
      <c r="O70" s="220"/>
      <c r="P70" s="220"/>
      <c r="Q70" s="220"/>
      <c r="R70" s="220"/>
      <c r="S70" s="220"/>
      <c r="T70" s="221"/>
    </row>
    <row r="71" spans="1:20" ht="17.100000000000001" customHeight="1">
      <c r="A71" s="20">
        <v>14</v>
      </c>
      <c r="B71" s="213" t="s">
        <v>71</v>
      </c>
      <c r="C71" s="220"/>
      <c r="D71" s="220"/>
      <c r="E71" s="220"/>
      <c r="F71" s="220"/>
      <c r="G71" s="220"/>
      <c r="H71" s="220"/>
      <c r="I71" s="220"/>
      <c r="J71" s="220"/>
      <c r="K71" s="220"/>
      <c r="L71" s="220"/>
      <c r="M71" s="220"/>
      <c r="N71" s="220"/>
      <c r="O71" s="220"/>
      <c r="P71" s="220"/>
      <c r="Q71" s="220"/>
      <c r="R71" s="220"/>
      <c r="S71" s="220"/>
      <c r="T71" s="221"/>
    </row>
    <row r="72" spans="1:20" ht="17.100000000000001" customHeight="1">
      <c r="A72" s="20">
        <v>15</v>
      </c>
      <c r="B72" s="213" t="s">
        <v>239</v>
      </c>
      <c r="C72" s="220"/>
      <c r="D72" s="220"/>
      <c r="E72" s="220"/>
      <c r="F72" s="220"/>
      <c r="G72" s="220"/>
      <c r="H72" s="220"/>
      <c r="I72" s="220"/>
      <c r="J72" s="220"/>
      <c r="K72" s="220"/>
      <c r="L72" s="220"/>
      <c r="M72" s="220"/>
      <c r="N72" s="220"/>
      <c r="O72" s="220"/>
      <c r="P72" s="220"/>
      <c r="Q72" s="220"/>
      <c r="R72" s="220"/>
      <c r="S72" s="220"/>
      <c r="T72" s="221"/>
    </row>
    <row r="73" spans="1:20" ht="17.100000000000001" customHeight="1">
      <c r="A73" s="216" t="s">
        <v>72</v>
      </c>
      <c r="B73" s="216"/>
      <c r="C73" s="216"/>
      <c r="D73" s="216"/>
      <c r="E73" s="216"/>
      <c r="F73" s="216"/>
      <c r="G73" s="216"/>
      <c r="H73" s="216"/>
      <c r="I73" s="216"/>
      <c r="J73" s="216"/>
      <c r="K73" s="216"/>
      <c r="L73" s="216"/>
      <c r="M73" s="216"/>
      <c r="N73" s="216"/>
      <c r="O73" s="216"/>
      <c r="P73" s="216"/>
      <c r="Q73" s="216"/>
      <c r="R73" s="216"/>
      <c r="S73" s="216"/>
      <c r="T73" s="216"/>
    </row>
    <row r="74" spans="1:20" ht="17.100000000000001" customHeight="1">
      <c r="A74" s="24"/>
      <c r="B74" s="25"/>
      <c r="C74" s="25"/>
      <c r="D74" s="25"/>
      <c r="E74" s="25"/>
      <c r="F74" s="25"/>
      <c r="G74" s="25"/>
      <c r="H74" s="25"/>
      <c r="I74" s="25"/>
      <c r="J74" s="25"/>
      <c r="K74" s="25"/>
      <c r="L74" s="25"/>
      <c r="M74" s="25"/>
      <c r="N74" s="25"/>
      <c r="O74" s="25"/>
      <c r="P74" s="25"/>
      <c r="Q74" s="25"/>
      <c r="R74" s="25"/>
      <c r="S74" s="25"/>
      <c r="T74" s="25"/>
    </row>
    <row r="75" spans="1:20" ht="17.100000000000001" customHeight="1">
      <c r="A75" s="24"/>
      <c r="B75" s="25"/>
      <c r="C75" s="25"/>
      <c r="D75" s="25"/>
      <c r="E75" s="25"/>
      <c r="F75" s="25"/>
      <c r="G75" s="25"/>
      <c r="H75" s="25"/>
      <c r="I75" s="25"/>
      <c r="J75" s="25"/>
      <c r="K75" s="25"/>
      <c r="L75" s="25"/>
      <c r="M75" s="25"/>
      <c r="N75" s="25"/>
      <c r="O75" s="25"/>
      <c r="P75" s="25"/>
      <c r="Q75" s="25"/>
      <c r="R75" s="25"/>
      <c r="S75" s="25"/>
      <c r="T75" s="25"/>
    </row>
    <row r="76" spans="1:20" ht="17.100000000000001" customHeight="1">
      <c r="A76" s="24"/>
      <c r="B76" s="25"/>
      <c r="C76" s="25"/>
      <c r="D76" s="25"/>
      <c r="E76" s="25"/>
      <c r="F76" s="25"/>
      <c r="G76" s="25"/>
      <c r="H76" s="25"/>
      <c r="I76" s="25"/>
      <c r="J76" s="25"/>
      <c r="K76" s="25"/>
      <c r="L76" s="25"/>
      <c r="M76" s="25"/>
      <c r="N76" s="25"/>
      <c r="O76" s="25"/>
      <c r="P76" s="25"/>
      <c r="Q76" s="25"/>
      <c r="R76" s="25"/>
      <c r="S76" s="25"/>
      <c r="T76" s="25"/>
    </row>
    <row r="77" spans="1:20" ht="17.100000000000001" customHeight="1">
      <c r="A77" s="24"/>
      <c r="B77" s="25"/>
      <c r="C77" s="25"/>
      <c r="D77" s="25"/>
      <c r="E77" s="25"/>
      <c r="F77" s="25"/>
      <c r="G77" s="25"/>
      <c r="H77" s="25"/>
      <c r="I77" s="25"/>
      <c r="J77" s="25"/>
      <c r="K77" s="25"/>
      <c r="L77" s="25"/>
      <c r="M77" s="25"/>
      <c r="N77" s="25"/>
      <c r="O77" s="25"/>
      <c r="P77" s="25"/>
      <c r="Q77" s="25"/>
      <c r="R77" s="25"/>
      <c r="S77" s="25"/>
      <c r="T77" s="25"/>
    </row>
    <row r="78" spans="1:20" ht="17.100000000000001" customHeight="1">
      <c r="A78" s="24"/>
      <c r="B78" s="25"/>
      <c r="C78" s="25"/>
      <c r="D78" s="25"/>
      <c r="E78" s="25"/>
      <c r="F78" s="25"/>
      <c r="G78" s="25"/>
      <c r="H78" s="25"/>
      <c r="I78" s="25"/>
      <c r="J78" s="25"/>
      <c r="K78" s="25"/>
      <c r="L78" s="25"/>
      <c r="M78" s="25"/>
      <c r="N78" s="25"/>
      <c r="O78" s="25"/>
      <c r="P78" s="25"/>
      <c r="Q78" s="25"/>
      <c r="R78" s="25"/>
      <c r="S78" s="25"/>
      <c r="T78" s="25"/>
    </row>
    <row r="79" spans="1:20" ht="17.100000000000001" customHeight="1">
      <c r="A79" s="24"/>
      <c r="B79" s="25"/>
      <c r="C79" s="25"/>
      <c r="D79" s="25"/>
      <c r="E79" s="25"/>
      <c r="F79" s="25"/>
      <c r="G79" s="25"/>
      <c r="H79" s="25"/>
      <c r="I79" s="25"/>
      <c r="J79" s="25"/>
      <c r="K79" s="25"/>
      <c r="L79" s="25"/>
      <c r="M79" s="25"/>
      <c r="N79" s="25"/>
      <c r="O79" s="25"/>
      <c r="P79" s="25"/>
      <c r="Q79" s="25"/>
      <c r="R79" s="25"/>
      <c r="S79" s="25"/>
      <c r="T79" s="25"/>
    </row>
    <row r="80" spans="1:20">
      <c r="A80" s="222"/>
      <c r="B80" s="222"/>
      <c r="C80" s="222"/>
      <c r="D80" s="222"/>
      <c r="E80" s="222"/>
      <c r="F80" s="222"/>
      <c r="G80" s="222"/>
      <c r="H80" s="222"/>
      <c r="I80" s="222"/>
      <c r="J80" s="222"/>
      <c r="K80" s="222"/>
      <c r="L80" s="222"/>
      <c r="M80" s="222"/>
      <c r="N80" s="222"/>
      <c r="O80" s="222"/>
      <c r="P80" s="222"/>
      <c r="Q80" s="222"/>
      <c r="R80" s="222"/>
      <c r="S80" s="222"/>
      <c r="T80" s="222"/>
    </row>
    <row r="81" spans="1:20">
      <c r="A81" s="24"/>
      <c r="B81" s="25"/>
      <c r="C81" s="25"/>
      <c r="D81" s="25"/>
      <c r="E81" s="25"/>
      <c r="F81" s="25"/>
      <c r="G81" s="25"/>
      <c r="H81" s="25"/>
      <c r="I81" s="25"/>
      <c r="J81" s="25"/>
      <c r="K81" s="25"/>
      <c r="L81" s="25"/>
      <c r="M81" s="25"/>
      <c r="N81" s="25"/>
      <c r="O81" s="25"/>
      <c r="P81" s="25"/>
      <c r="Q81" s="25"/>
      <c r="R81" s="25"/>
      <c r="S81" s="25"/>
      <c r="T81" s="25"/>
    </row>
    <row r="82" spans="1:20">
      <c r="A82" s="24"/>
      <c r="B82" s="25"/>
      <c r="C82" s="25"/>
      <c r="D82" s="25"/>
      <c r="E82" s="25"/>
      <c r="F82" s="25"/>
      <c r="G82" s="25"/>
      <c r="H82" s="25"/>
      <c r="I82" s="25"/>
      <c r="J82" s="25"/>
      <c r="K82" s="25"/>
      <c r="L82" s="25"/>
      <c r="M82" s="25"/>
      <c r="N82" s="25"/>
      <c r="O82" s="25"/>
      <c r="P82" s="25"/>
      <c r="Q82" s="25"/>
      <c r="R82" s="25"/>
      <c r="S82" s="25"/>
      <c r="T82" s="25"/>
    </row>
    <row r="83" spans="1:20">
      <c r="A83" s="24"/>
      <c r="B83" s="25"/>
      <c r="C83" s="25"/>
      <c r="D83" s="25"/>
      <c r="E83" s="25"/>
      <c r="F83" s="25"/>
      <c r="G83" s="25"/>
      <c r="H83" s="25"/>
      <c r="I83" s="25"/>
      <c r="J83" s="25"/>
      <c r="K83" s="25"/>
      <c r="L83" s="25"/>
      <c r="M83" s="25"/>
      <c r="N83" s="25"/>
      <c r="O83" s="25"/>
      <c r="P83" s="25"/>
      <c r="Q83" s="25"/>
      <c r="R83" s="25"/>
      <c r="S83" s="25"/>
      <c r="T83" s="25"/>
    </row>
    <row r="84" spans="1:20">
      <c r="A84" s="24"/>
      <c r="B84" s="25"/>
      <c r="C84" s="25"/>
      <c r="D84" s="25"/>
      <c r="E84" s="25"/>
      <c r="F84" s="25"/>
      <c r="G84" s="25"/>
      <c r="H84" s="25"/>
      <c r="I84" s="25"/>
      <c r="J84" s="25"/>
      <c r="K84" s="25"/>
      <c r="L84" s="25"/>
      <c r="M84" s="25"/>
      <c r="N84" s="25"/>
      <c r="O84" s="25"/>
      <c r="P84" s="25"/>
      <c r="Q84" s="25"/>
      <c r="R84" s="25"/>
      <c r="S84" s="25"/>
      <c r="T84" s="25"/>
    </row>
    <row r="85" spans="1:20">
      <c r="A85" s="24"/>
      <c r="B85" s="25"/>
      <c r="C85" s="25"/>
      <c r="D85" s="25"/>
      <c r="E85" s="25"/>
      <c r="F85" s="25"/>
      <c r="G85" s="25"/>
      <c r="H85" s="25"/>
      <c r="I85" s="25"/>
      <c r="J85" s="25"/>
      <c r="K85" s="25"/>
      <c r="L85" s="25"/>
      <c r="M85" s="25"/>
      <c r="N85" s="25"/>
      <c r="O85" s="25"/>
      <c r="P85" s="25"/>
      <c r="Q85" s="25"/>
      <c r="R85" s="25"/>
      <c r="S85" s="25"/>
      <c r="T85" s="25"/>
    </row>
  </sheetData>
  <sheetProtection algorithmName="SHA-512" hashValue="wAo3ojd1UPANqecQWsbYbmwxh5U11+1xiie18WAYzVitdxkMM+Z5b90ITdKsprZFxyV6tIQ+k8Yvo+tTk0fm9Q==" saltValue="geB0Owt2B4VVfUvLbSn+pw==" spinCount="100000" sheet="1" selectLockedCells="1"/>
  <customSheetViews>
    <customSheetView guid="{C1DDDEA5-B024-4C29-ADDF-1FDF08683112}" showPageBreaks="1" fitToPage="1" view="pageLayout">
      <selection activeCell="J78" sqref="J78:T78"/>
      <rowBreaks count="2" manualBreakCount="2">
        <brk id="14" max="16383" man="1"/>
        <brk id="45" max="16383" man="1"/>
      </rowBreaks>
      <pageMargins left="0" right="0" top="0" bottom="0" header="0" footer="0"/>
      <pageSetup paperSize="9" fitToWidth="0" fitToHeight="7" orientation="portrait" r:id="rId1"/>
      <headerFooter>
        <oddHeader>&amp;L&amp;8Fachmann/Fachfrau öffentlicher Verkehr EFZ  
IPA Verfahren Experten / Vorgesetzte Fachkräfte&amp;R&amp;8Qualifikationsverfahren 2018 
Aufgabenstellung | &amp;P</oddHeader>
      </headerFooter>
    </customSheetView>
  </customSheetViews>
  <mergeCells count="108">
    <mergeCell ref="Q1:T1"/>
    <mergeCell ref="B69:T69"/>
    <mergeCell ref="B68:T68"/>
    <mergeCell ref="B70:T70"/>
    <mergeCell ref="B71:T71"/>
    <mergeCell ref="B72:T72"/>
    <mergeCell ref="A66:T66"/>
    <mergeCell ref="A73:T73"/>
    <mergeCell ref="A80:T80"/>
    <mergeCell ref="J3:M3"/>
    <mergeCell ref="N3:T3"/>
    <mergeCell ref="A17:I17"/>
    <mergeCell ref="J17:M17"/>
    <mergeCell ref="N17:T17"/>
    <mergeCell ref="A25:T25"/>
    <mergeCell ref="A47:T47"/>
    <mergeCell ref="A49:T49"/>
    <mergeCell ref="A51:T51"/>
    <mergeCell ref="A53:T53"/>
    <mergeCell ref="A54:C54"/>
    <mergeCell ref="D54:R54"/>
    <mergeCell ref="S54:T54"/>
    <mergeCell ref="A50:T50"/>
    <mergeCell ref="D62:R62"/>
    <mergeCell ref="D63:R63"/>
    <mergeCell ref="D57:R57"/>
    <mergeCell ref="D58:R58"/>
    <mergeCell ref="A36:B36"/>
    <mergeCell ref="C35:T35"/>
    <mergeCell ref="D59:R59"/>
    <mergeCell ref="D60:R60"/>
    <mergeCell ref="D61:R61"/>
    <mergeCell ref="S61:T61"/>
    <mergeCell ref="S62:T62"/>
    <mergeCell ref="D56:R56"/>
    <mergeCell ref="S57:T57"/>
    <mergeCell ref="S58:T58"/>
    <mergeCell ref="S59:T59"/>
    <mergeCell ref="S60:T60"/>
    <mergeCell ref="A35:B35"/>
    <mergeCell ref="S56:T56"/>
    <mergeCell ref="C36:T36"/>
    <mergeCell ref="C37:T37"/>
    <mergeCell ref="D55:R55"/>
    <mergeCell ref="A48:I48"/>
    <mergeCell ref="J48:M48"/>
    <mergeCell ref="N48:T48"/>
    <mergeCell ref="C38:T38"/>
    <mergeCell ref="A39:B39"/>
    <mergeCell ref="C39:T39"/>
    <mergeCell ref="A40:B40"/>
    <mergeCell ref="C40:T40"/>
    <mergeCell ref="Q46:T46"/>
    <mergeCell ref="B67:T67"/>
    <mergeCell ref="A2:T2"/>
    <mergeCell ref="A34:B34"/>
    <mergeCell ref="A20:T20"/>
    <mergeCell ref="C32:T32"/>
    <mergeCell ref="A32:B32"/>
    <mergeCell ref="A41:B41"/>
    <mergeCell ref="C41:T41"/>
    <mergeCell ref="A42:B42"/>
    <mergeCell ref="A37:B37"/>
    <mergeCell ref="C34:T34"/>
    <mergeCell ref="C42:T42"/>
    <mergeCell ref="A43:B43"/>
    <mergeCell ref="C43:T43"/>
    <mergeCell ref="A44:B44"/>
    <mergeCell ref="A24:T24"/>
    <mergeCell ref="A23:T23"/>
    <mergeCell ref="A22:T22"/>
    <mergeCell ref="A64:Q64"/>
    <mergeCell ref="S64:T64"/>
    <mergeCell ref="S63:T63"/>
    <mergeCell ref="A52:T52"/>
    <mergeCell ref="A45:B45"/>
    <mergeCell ref="C45:T45"/>
    <mergeCell ref="A7:C7"/>
    <mergeCell ref="K7:T7"/>
    <mergeCell ref="E5:T5"/>
    <mergeCell ref="A5:D5"/>
    <mergeCell ref="A13:T14"/>
    <mergeCell ref="A16:T16"/>
    <mergeCell ref="A27:T27"/>
    <mergeCell ref="A31:B31"/>
    <mergeCell ref="C31:T31"/>
    <mergeCell ref="A11:T11"/>
    <mergeCell ref="A26:T26"/>
    <mergeCell ref="A30:T30"/>
    <mergeCell ref="A29:T29"/>
    <mergeCell ref="S55:T55"/>
    <mergeCell ref="A33:B33"/>
    <mergeCell ref="C33:T33"/>
    <mergeCell ref="C44:T44"/>
    <mergeCell ref="A38:B38"/>
    <mergeCell ref="Q15:T15"/>
    <mergeCell ref="A3:I3"/>
    <mergeCell ref="A28:T28"/>
    <mergeCell ref="E7:I7"/>
    <mergeCell ref="A19:T19"/>
    <mergeCell ref="A10:T10"/>
    <mergeCell ref="A12:T12"/>
    <mergeCell ref="A18:T18"/>
    <mergeCell ref="A9:T9"/>
    <mergeCell ref="A21:T21"/>
    <mergeCell ref="A8:T8"/>
    <mergeCell ref="A6:T6"/>
    <mergeCell ref="A4:T4"/>
  </mergeCells>
  <phoneticPr fontId="9" type="noConversion"/>
  <conditionalFormatting sqref="A13">
    <cfRule type="expression" dxfId="268" priority="102">
      <formula>ISBLANK(A13)</formula>
    </cfRule>
  </conditionalFormatting>
  <conditionalFormatting sqref="A21">
    <cfRule type="expression" dxfId="267" priority="101">
      <formula>ISBLANK(A21)</formula>
    </cfRule>
  </conditionalFormatting>
  <conditionalFormatting sqref="A25">
    <cfRule type="expression" dxfId="266" priority="23">
      <formula>ISBLANK(A25)</formula>
    </cfRule>
  </conditionalFormatting>
  <conditionalFormatting sqref="A32:A45">
    <cfRule type="expression" dxfId="265" priority="97">
      <formula>ISBLANK(A32)</formula>
    </cfRule>
  </conditionalFormatting>
  <conditionalFormatting sqref="B67:B72">
    <cfRule type="expression" dxfId="264" priority="6">
      <formula>ISBLANK(B67)</formula>
    </cfRule>
  </conditionalFormatting>
  <conditionalFormatting sqref="C32:C45">
    <cfRule type="expression" dxfId="263" priority="99">
      <formula>ISBLANK(C32)</formula>
    </cfRule>
  </conditionalFormatting>
  <conditionalFormatting sqref="C55:D63">
    <cfRule type="expression" dxfId="262" priority="18">
      <formula>ISBLANK(C55)</formula>
    </cfRule>
  </conditionalFormatting>
  <conditionalFormatting sqref="E5">
    <cfRule type="expression" dxfId="261" priority="2">
      <formula>ISBLANK(E5)</formula>
    </cfRule>
  </conditionalFormatting>
  <conditionalFormatting sqref="N3">
    <cfRule type="expression" dxfId="260" priority="5">
      <formula>ISBLANK(N3)</formula>
    </cfRule>
  </conditionalFormatting>
  <conditionalFormatting sqref="N17">
    <cfRule type="expression" dxfId="259" priority="4">
      <formula>ISBLANK(N17)</formula>
    </cfRule>
  </conditionalFormatting>
  <conditionalFormatting sqref="N48">
    <cfRule type="expression" dxfId="258" priority="3">
      <formula>ISBLANK(N48)</formula>
    </cfRule>
  </conditionalFormatting>
  <conditionalFormatting sqref="S55:S64">
    <cfRule type="expression" dxfId="257" priority="1">
      <formula>ISBLANK(S55)</formula>
    </cfRule>
  </conditionalFormatting>
  <pageMargins left="0.74803149606299213" right="0.74803149606299213" top="0.98425196850393704" bottom="0.78740157480314965" header="0.51181102362204722" footer="0.51181102362204722"/>
  <pageSetup paperSize="9" fitToWidth="0" fitToHeight="7" orientation="portrait" r:id="rId2"/>
  <headerFooter>
    <oddHeader>&amp;L&amp;8Fachmann/Fachfrau öffentlicher Verkehr EFZ
 Vorgesetzte Fachkraft  
&amp;R&amp;8Qualifikationsverfahren IPA 2024
Aufgabenstellung | &amp;P</oddHeader>
  </headerFooter>
  <rowBreaks count="2" manualBreakCount="2">
    <brk id="14"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rgb="FFFFC000"/>
  </sheetPr>
  <dimension ref="A1:T57"/>
  <sheetViews>
    <sheetView view="pageLayout" zoomScaleNormal="100" workbookViewId="0">
      <selection activeCell="J14" sqref="J14:T16"/>
    </sheetView>
  </sheetViews>
  <sheetFormatPr baseColWidth="10" defaultColWidth="11" defaultRowHeight="15.6"/>
  <cols>
    <col min="1" max="1" width="3.8984375" customWidth="1"/>
    <col min="2" max="2" width="4.59765625" customWidth="1"/>
    <col min="3" max="3" width="8" customWidth="1"/>
    <col min="4" max="4" width="9.5" customWidth="1"/>
    <col min="5" max="5" width="9.3984375" customWidth="1"/>
    <col min="6" max="6" width="0.3984375" customWidth="1"/>
    <col min="7" max="7" width="5.09765625" customWidth="1"/>
    <col min="8" max="8" width="8.3984375" customWidth="1"/>
    <col min="9" max="9" width="0.3984375" customWidth="1"/>
    <col min="10" max="10" width="9.5" customWidth="1"/>
    <col min="11" max="11" width="2.3984375" customWidth="1"/>
    <col min="12" max="12" width="0.3984375" customWidth="1"/>
    <col min="13" max="13" width="2.3984375" customWidth="1"/>
    <col min="14" max="14" width="0.3984375" customWidth="1"/>
    <col min="15" max="15" width="2.3984375" customWidth="1"/>
    <col min="16" max="16" width="0.3984375" customWidth="1"/>
    <col min="17" max="17" width="2.3984375" customWidth="1"/>
    <col min="18" max="18" width="0.3984375" customWidth="1"/>
    <col min="19" max="19" width="1.59765625" customWidth="1"/>
    <col min="20" max="20" width="7.09765625" customWidth="1"/>
  </cols>
  <sheetData>
    <row r="1" spans="1:20" ht="18.899999999999999" customHeight="1">
      <c r="A1" s="121" t="s">
        <v>207</v>
      </c>
      <c r="B1" s="121"/>
      <c r="C1" s="121"/>
      <c r="D1" s="121"/>
      <c r="E1" s="121"/>
      <c r="F1" s="121"/>
      <c r="G1" s="121"/>
      <c r="H1" s="121"/>
      <c r="I1" s="121"/>
      <c r="J1" s="121"/>
      <c r="K1" s="121"/>
      <c r="L1" s="121"/>
      <c r="M1" s="121"/>
      <c r="N1" s="121"/>
      <c r="O1" s="121"/>
      <c r="P1" s="121"/>
      <c r="Q1" s="187" t="str">
        <f>Auftrag_vFk!Q1</f>
        <v>IPA 2024</v>
      </c>
      <c r="R1" s="187"/>
      <c r="S1" s="187"/>
      <c r="T1" s="187"/>
    </row>
    <row r="2" spans="1:20" ht="4.2" customHeight="1">
      <c r="A2" s="160"/>
      <c r="B2" s="160"/>
      <c r="C2" s="160"/>
      <c r="D2" s="160"/>
      <c r="E2" s="160"/>
      <c r="F2" s="160"/>
      <c r="G2" s="160"/>
      <c r="H2" s="160"/>
      <c r="I2" s="160"/>
      <c r="J2" s="160"/>
      <c r="K2" s="160"/>
      <c r="L2" s="160"/>
      <c r="M2" s="160"/>
      <c r="N2" s="160"/>
      <c r="O2" s="160"/>
      <c r="P2" s="160"/>
      <c r="Q2" s="160"/>
      <c r="R2" s="160"/>
      <c r="S2" s="160"/>
      <c r="T2" s="160"/>
    </row>
    <row r="3" spans="1:20" ht="15" customHeight="1">
      <c r="A3" s="161"/>
      <c r="B3" s="161"/>
      <c r="C3" s="161"/>
      <c r="D3" s="161"/>
      <c r="E3" s="161"/>
      <c r="F3" s="161"/>
      <c r="G3" s="161"/>
      <c r="H3" s="161"/>
      <c r="I3" s="161"/>
      <c r="J3" s="158" t="s">
        <v>8</v>
      </c>
      <c r="K3" s="158"/>
      <c r="L3" s="158"/>
      <c r="M3" s="158"/>
      <c r="N3" s="159" t="str">
        <f>IF(ISBLANK(Auftrag_vFk!N3),"",Auftrag_vFk!N3)</f>
        <v/>
      </c>
      <c r="O3" s="159"/>
      <c r="P3" s="159"/>
      <c r="Q3" s="159"/>
      <c r="R3" s="159"/>
      <c r="S3" s="159"/>
      <c r="T3" s="159"/>
    </row>
    <row r="4" spans="1:20" ht="12" customHeight="1">
      <c r="A4" s="169"/>
      <c r="B4" s="169"/>
      <c r="C4" s="169"/>
      <c r="D4" s="169"/>
      <c r="E4" s="169"/>
      <c r="F4" s="169"/>
      <c r="G4" s="169"/>
      <c r="H4" s="169"/>
      <c r="I4" s="169"/>
      <c r="J4" s="169"/>
      <c r="K4" s="169"/>
      <c r="L4" s="169"/>
      <c r="M4" s="169"/>
      <c r="N4" s="169"/>
      <c r="O4" s="169"/>
      <c r="P4" s="169"/>
      <c r="Q4" s="169"/>
      <c r="R4" s="169"/>
      <c r="S4" s="169"/>
      <c r="T4" s="169"/>
    </row>
    <row r="5" spans="1:20" ht="17.100000000000001" customHeight="1">
      <c r="A5" s="203" t="s">
        <v>73</v>
      </c>
      <c r="B5" s="203"/>
      <c r="C5" s="203"/>
      <c r="D5" s="204"/>
      <c r="E5" s="159" t="str">
        <f>IF(ISBLANK(Aufgabenstellung_vFk!E5),"",Aufgabenstellung_vFk!E5)</f>
        <v/>
      </c>
      <c r="F5" s="159"/>
      <c r="G5" s="159"/>
      <c r="H5" s="159"/>
      <c r="I5" s="159"/>
      <c r="J5" s="159"/>
      <c r="K5" s="159"/>
      <c r="L5" s="159"/>
      <c r="M5" s="159"/>
      <c r="N5" s="159"/>
      <c r="O5" s="159"/>
      <c r="P5" s="159"/>
      <c r="Q5" s="159"/>
      <c r="R5" s="159"/>
      <c r="S5" s="159"/>
      <c r="T5" s="159"/>
    </row>
    <row r="6" spans="1:20" ht="6" customHeight="1">
      <c r="A6" s="191"/>
      <c r="B6" s="191"/>
      <c r="C6" s="191"/>
      <c r="D6" s="192"/>
      <c r="E6" s="192"/>
      <c r="F6" s="192"/>
      <c r="G6" s="192"/>
      <c r="H6" s="192"/>
      <c r="I6" s="192"/>
      <c r="J6" s="192"/>
      <c r="K6" s="192"/>
      <c r="L6" s="192"/>
      <c r="M6" s="192"/>
      <c r="N6" s="192"/>
      <c r="O6" s="192"/>
      <c r="P6" s="192"/>
      <c r="Q6" s="192"/>
      <c r="R6" s="192"/>
      <c r="S6" s="192"/>
      <c r="T6" s="192"/>
    </row>
    <row r="7" spans="1:20" ht="15.9" customHeight="1">
      <c r="A7" s="162" t="s">
        <v>9</v>
      </c>
      <c r="B7" s="162"/>
      <c r="C7" s="162"/>
      <c r="D7" s="16" t="s">
        <v>10</v>
      </c>
      <c r="E7" s="227" t="str">
        <f>IF(ISBLANK(Auftrag_vFk!E9),"",Auftrag_vFk!E9)</f>
        <v/>
      </c>
      <c r="F7" s="227"/>
      <c r="G7" s="227"/>
      <c r="H7" s="227"/>
      <c r="I7" s="227"/>
      <c r="J7" s="16" t="s">
        <v>11</v>
      </c>
      <c r="K7" s="159" t="str">
        <f>IF(ISBLANK(Auftrag_vFk!K9),"",Auftrag_vFk!K9)</f>
        <v/>
      </c>
      <c r="L7" s="159"/>
      <c r="M7" s="159"/>
      <c r="N7" s="159"/>
      <c r="O7" s="159"/>
      <c r="P7" s="159"/>
      <c r="Q7" s="159"/>
      <c r="R7" s="159"/>
      <c r="S7" s="159"/>
      <c r="T7" s="159"/>
    </row>
    <row r="8" spans="1:20" ht="6.45" customHeight="1">
      <c r="A8" s="190"/>
      <c r="B8" s="190"/>
      <c r="C8" s="190"/>
      <c r="D8" s="190"/>
      <c r="E8" s="190"/>
      <c r="F8" s="190"/>
      <c r="G8" s="190"/>
      <c r="H8" s="190"/>
      <c r="I8" s="190"/>
      <c r="J8" s="190"/>
      <c r="K8" s="190"/>
      <c r="L8" s="190"/>
      <c r="M8" s="190"/>
      <c r="N8" s="190"/>
      <c r="O8" s="190"/>
      <c r="P8" s="190"/>
      <c r="Q8" s="190"/>
      <c r="R8" s="190"/>
      <c r="S8" s="190"/>
      <c r="T8" s="190"/>
    </row>
    <row r="9" spans="1:20" ht="17.100000000000001" customHeight="1">
      <c r="A9" s="162" t="s">
        <v>51</v>
      </c>
      <c r="B9" s="162"/>
      <c r="C9" s="162"/>
      <c r="D9" s="17" t="s">
        <v>10</v>
      </c>
      <c r="E9" s="227" t="str">
        <f>IF(ISBLANK(Auftrag_vFk!E25),"",Auftrag_vFk!E25)</f>
        <v/>
      </c>
      <c r="F9" s="227"/>
      <c r="G9" s="227"/>
      <c r="H9" s="227"/>
      <c r="I9" s="227"/>
      <c r="J9" s="16" t="s">
        <v>11</v>
      </c>
      <c r="K9" s="227" t="str">
        <f>IF(ISBLANK(Auftrag_vFk!K25),"",Auftrag_vFk!K25)</f>
        <v/>
      </c>
      <c r="L9" s="227"/>
      <c r="M9" s="227"/>
      <c r="N9" s="227"/>
      <c r="O9" s="227"/>
      <c r="P9" s="227"/>
      <c r="Q9" s="227"/>
      <c r="R9" s="227"/>
      <c r="S9" s="227"/>
      <c r="T9" s="227"/>
    </row>
    <row r="10" spans="1:20" ht="6.9" customHeight="1">
      <c r="A10" s="188"/>
      <c r="B10" s="188"/>
      <c r="C10" s="188"/>
      <c r="D10" s="188"/>
      <c r="E10" s="228"/>
      <c r="F10" s="228"/>
      <c r="G10" s="228"/>
      <c r="H10" s="228"/>
      <c r="I10" s="228"/>
      <c r="J10" s="228"/>
      <c r="K10" s="228"/>
      <c r="L10" s="228"/>
      <c r="M10" s="228"/>
      <c r="N10" s="228"/>
      <c r="O10" s="228"/>
      <c r="P10" s="228"/>
      <c r="Q10" s="228"/>
      <c r="R10" s="228"/>
      <c r="S10" s="228"/>
      <c r="T10" s="228"/>
    </row>
    <row r="11" spans="1:20" ht="14.1" customHeight="1">
      <c r="A11" s="162" t="s">
        <v>74</v>
      </c>
      <c r="B11" s="162"/>
      <c r="C11" s="162"/>
      <c r="D11" s="17" t="s">
        <v>10</v>
      </c>
      <c r="E11" s="227" t="str">
        <f>IF(ISBLANK(Auftrag_vFk!E31),"",Auftrag_vFk!E31)</f>
        <v/>
      </c>
      <c r="F11" s="227"/>
      <c r="G11" s="227"/>
      <c r="H11" s="227"/>
      <c r="I11" s="227"/>
      <c r="J11" s="17" t="s">
        <v>11</v>
      </c>
      <c r="K11" s="227" t="str">
        <f>IF(ISBLANK(Auftrag_vFk!K31),"",Auftrag_vFk!K31)</f>
        <v/>
      </c>
      <c r="L11" s="227"/>
      <c r="M11" s="227"/>
      <c r="N11" s="227"/>
      <c r="O11" s="227"/>
      <c r="P11" s="227"/>
      <c r="Q11" s="227"/>
      <c r="R11" s="227"/>
      <c r="S11" s="227"/>
      <c r="T11" s="227"/>
    </row>
    <row r="12" spans="1:20" ht="7.2" customHeight="1">
      <c r="A12" s="248"/>
      <c r="B12" s="248"/>
      <c r="C12" s="248"/>
      <c r="D12" s="248"/>
      <c r="E12" s="248"/>
      <c r="F12" s="248"/>
      <c r="G12" s="248"/>
      <c r="H12" s="248"/>
      <c r="I12" s="248"/>
      <c r="J12" s="248"/>
      <c r="K12" s="248"/>
      <c r="L12" s="248"/>
      <c r="M12" s="248"/>
      <c r="N12" s="248"/>
      <c r="O12" s="248"/>
      <c r="P12" s="248"/>
      <c r="Q12" s="248"/>
      <c r="R12" s="248"/>
      <c r="S12" s="248"/>
      <c r="T12" s="248"/>
    </row>
    <row r="13" spans="1:20" ht="14.1" customHeight="1">
      <c r="A13" s="241" t="s">
        <v>75</v>
      </c>
      <c r="B13" s="242"/>
      <c r="C13" s="242"/>
      <c r="D13" s="242"/>
      <c r="E13" s="242"/>
      <c r="F13" s="242"/>
      <c r="G13" s="243"/>
      <c r="H13" s="244" t="s">
        <v>76</v>
      </c>
      <c r="I13" s="244"/>
      <c r="J13" s="245" t="s">
        <v>77</v>
      </c>
      <c r="K13" s="246"/>
      <c r="L13" s="246"/>
      <c r="M13" s="246"/>
      <c r="N13" s="246"/>
      <c r="O13" s="246"/>
      <c r="P13" s="246"/>
      <c r="Q13" s="246"/>
      <c r="R13" s="246"/>
      <c r="S13" s="246"/>
      <c r="T13" s="247"/>
    </row>
    <row r="14" spans="1:20" ht="4.95" customHeight="1">
      <c r="A14" s="229" t="s">
        <v>78</v>
      </c>
      <c r="B14" s="230"/>
      <c r="C14" s="230"/>
      <c r="D14" s="230"/>
      <c r="E14" s="230"/>
      <c r="F14" s="230"/>
      <c r="G14" s="230"/>
      <c r="H14" s="231"/>
      <c r="I14" s="232"/>
      <c r="J14" s="233"/>
      <c r="K14" s="234"/>
      <c r="L14" s="234"/>
      <c r="M14" s="234"/>
      <c r="N14" s="234"/>
      <c r="O14" s="234"/>
      <c r="P14" s="234"/>
      <c r="Q14" s="234"/>
      <c r="R14" s="234"/>
      <c r="S14" s="234"/>
      <c r="T14" s="235"/>
    </row>
    <row r="15" spans="1:20" ht="22.2" customHeight="1">
      <c r="A15" s="229"/>
      <c r="B15" s="230"/>
      <c r="C15" s="230"/>
      <c r="D15" s="230"/>
      <c r="E15" s="230"/>
      <c r="F15" s="230"/>
      <c r="G15" s="230"/>
      <c r="H15" s="6"/>
      <c r="I15" s="26"/>
      <c r="J15" s="236"/>
      <c r="K15" s="236"/>
      <c r="L15" s="236"/>
      <c r="M15" s="236"/>
      <c r="N15" s="236"/>
      <c r="O15" s="236"/>
      <c r="P15" s="236"/>
      <c r="Q15" s="236"/>
      <c r="R15" s="236"/>
      <c r="S15" s="236"/>
      <c r="T15" s="237"/>
    </row>
    <row r="16" spans="1:20" ht="4.95" customHeight="1">
      <c r="A16" s="229"/>
      <c r="B16" s="230"/>
      <c r="C16" s="230"/>
      <c r="D16" s="230"/>
      <c r="E16" s="230"/>
      <c r="F16" s="230"/>
      <c r="G16" s="230"/>
      <c r="H16" s="231"/>
      <c r="I16" s="240"/>
      <c r="J16" s="238"/>
      <c r="K16" s="238"/>
      <c r="L16" s="238"/>
      <c r="M16" s="238"/>
      <c r="N16" s="238"/>
      <c r="O16" s="238"/>
      <c r="P16" s="238"/>
      <c r="Q16" s="238"/>
      <c r="R16" s="238"/>
      <c r="S16" s="238"/>
      <c r="T16" s="239"/>
    </row>
    <row r="17" spans="1:20" ht="4.95" customHeight="1">
      <c r="A17" s="229" t="s">
        <v>79</v>
      </c>
      <c r="B17" s="230"/>
      <c r="C17" s="230"/>
      <c r="D17" s="230"/>
      <c r="E17" s="230"/>
      <c r="F17" s="230"/>
      <c r="G17" s="230"/>
      <c r="H17" s="231"/>
      <c r="I17" s="232"/>
      <c r="J17" s="234"/>
      <c r="K17" s="234"/>
      <c r="L17" s="234"/>
      <c r="M17" s="234"/>
      <c r="N17" s="234"/>
      <c r="O17" s="234"/>
      <c r="P17" s="234"/>
      <c r="Q17" s="234"/>
      <c r="R17" s="234"/>
      <c r="S17" s="234"/>
      <c r="T17" s="235"/>
    </row>
    <row r="18" spans="1:20" ht="22.2" customHeight="1">
      <c r="A18" s="229"/>
      <c r="B18" s="230"/>
      <c r="C18" s="230"/>
      <c r="D18" s="230"/>
      <c r="E18" s="230"/>
      <c r="F18" s="230"/>
      <c r="G18" s="230"/>
      <c r="H18" s="6"/>
      <c r="I18" s="26"/>
      <c r="J18" s="236"/>
      <c r="K18" s="236"/>
      <c r="L18" s="236"/>
      <c r="M18" s="236"/>
      <c r="N18" s="236"/>
      <c r="O18" s="236"/>
      <c r="P18" s="236"/>
      <c r="Q18" s="236"/>
      <c r="R18" s="236"/>
      <c r="S18" s="236"/>
      <c r="T18" s="237"/>
    </row>
    <row r="19" spans="1:20" ht="4.95" customHeight="1">
      <c r="A19" s="229"/>
      <c r="B19" s="230"/>
      <c r="C19" s="230"/>
      <c r="D19" s="230"/>
      <c r="E19" s="230"/>
      <c r="F19" s="230"/>
      <c r="G19" s="230"/>
      <c r="H19" s="231"/>
      <c r="I19" s="240"/>
      <c r="J19" s="238"/>
      <c r="K19" s="238"/>
      <c r="L19" s="238"/>
      <c r="M19" s="238"/>
      <c r="N19" s="238"/>
      <c r="O19" s="238"/>
      <c r="P19" s="238"/>
      <c r="Q19" s="238"/>
      <c r="R19" s="238"/>
      <c r="S19" s="238"/>
      <c r="T19" s="239"/>
    </row>
    <row r="20" spans="1:20" ht="4.95" customHeight="1">
      <c r="A20" s="249" t="s">
        <v>80</v>
      </c>
      <c r="B20" s="250"/>
      <c r="C20" s="250"/>
      <c r="D20" s="250"/>
      <c r="E20" s="250"/>
      <c r="F20" s="250"/>
      <c r="G20" s="250"/>
      <c r="H20" s="231"/>
      <c r="I20" s="255"/>
      <c r="J20" s="257"/>
      <c r="K20" s="258"/>
      <c r="L20" s="258"/>
      <c r="M20" s="258"/>
      <c r="N20" s="258"/>
      <c r="O20" s="258"/>
      <c r="P20" s="258"/>
      <c r="Q20" s="258"/>
      <c r="R20" s="258"/>
      <c r="S20" s="258"/>
      <c r="T20" s="259"/>
    </row>
    <row r="21" spans="1:20" ht="22.2" customHeight="1">
      <c r="A21" s="251"/>
      <c r="B21" s="252"/>
      <c r="C21" s="252"/>
      <c r="D21" s="252"/>
      <c r="E21" s="252"/>
      <c r="F21" s="252"/>
      <c r="G21" s="252"/>
      <c r="H21" s="6"/>
      <c r="I21" s="27"/>
      <c r="J21" s="260"/>
      <c r="K21" s="260"/>
      <c r="L21" s="260"/>
      <c r="M21" s="260"/>
      <c r="N21" s="260"/>
      <c r="O21" s="260"/>
      <c r="P21" s="260"/>
      <c r="Q21" s="260"/>
      <c r="R21" s="260"/>
      <c r="S21" s="260"/>
      <c r="T21" s="261"/>
    </row>
    <row r="22" spans="1:20" ht="5.4" customHeight="1">
      <c r="A22" s="253"/>
      <c r="B22" s="254"/>
      <c r="C22" s="254"/>
      <c r="D22" s="254"/>
      <c r="E22" s="254"/>
      <c r="F22" s="254"/>
      <c r="G22" s="254"/>
      <c r="H22" s="231"/>
      <c r="I22" s="240"/>
      <c r="J22" s="262"/>
      <c r="K22" s="262"/>
      <c r="L22" s="262"/>
      <c r="M22" s="262"/>
      <c r="N22" s="262"/>
      <c r="O22" s="262"/>
      <c r="P22" s="262"/>
      <c r="Q22" s="262"/>
      <c r="R22" s="262"/>
      <c r="S22" s="262"/>
      <c r="T22" s="263"/>
    </row>
    <row r="23" spans="1:20" ht="5.4" customHeight="1">
      <c r="A23" s="256" t="s">
        <v>81</v>
      </c>
      <c r="B23" s="230"/>
      <c r="C23" s="230"/>
      <c r="D23" s="230"/>
      <c r="E23" s="230"/>
      <c r="F23" s="230"/>
      <c r="G23" s="230"/>
      <c r="H23" s="231"/>
      <c r="I23" s="232"/>
      <c r="J23" s="234"/>
      <c r="K23" s="234"/>
      <c r="L23" s="234"/>
      <c r="M23" s="234"/>
      <c r="N23" s="234"/>
      <c r="O23" s="234"/>
      <c r="P23" s="234"/>
      <c r="Q23" s="234"/>
      <c r="R23" s="234"/>
      <c r="S23" s="234"/>
      <c r="T23" s="235"/>
    </row>
    <row r="24" spans="1:20" ht="22.2" customHeight="1">
      <c r="A24" s="229"/>
      <c r="B24" s="230"/>
      <c r="C24" s="230"/>
      <c r="D24" s="230"/>
      <c r="E24" s="230"/>
      <c r="F24" s="230"/>
      <c r="G24" s="230"/>
      <c r="H24" s="6"/>
      <c r="I24" s="26"/>
      <c r="J24" s="236"/>
      <c r="K24" s="236"/>
      <c r="L24" s="236"/>
      <c r="M24" s="236"/>
      <c r="N24" s="236"/>
      <c r="O24" s="236"/>
      <c r="P24" s="236"/>
      <c r="Q24" s="236"/>
      <c r="R24" s="236"/>
      <c r="S24" s="236"/>
      <c r="T24" s="237"/>
    </row>
    <row r="25" spans="1:20" ht="5.4" customHeight="1">
      <c r="A25" s="229"/>
      <c r="B25" s="230"/>
      <c r="C25" s="230"/>
      <c r="D25" s="230"/>
      <c r="E25" s="230"/>
      <c r="F25" s="230"/>
      <c r="G25" s="230"/>
      <c r="H25" s="231"/>
      <c r="I25" s="240"/>
      <c r="J25" s="238"/>
      <c r="K25" s="238"/>
      <c r="L25" s="238"/>
      <c r="M25" s="238"/>
      <c r="N25" s="238"/>
      <c r="O25" s="238"/>
      <c r="P25" s="238"/>
      <c r="Q25" s="238"/>
      <c r="R25" s="238"/>
      <c r="S25" s="238"/>
      <c r="T25" s="239"/>
    </row>
    <row r="26" spans="1:20" ht="9" customHeight="1">
      <c r="A26" s="256" t="s">
        <v>82</v>
      </c>
      <c r="B26" s="230"/>
      <c r="C26" s="230"/>
      <c r="D26" s="230"/>
      <c r="E26" s="230"/>
      <c r="F26" s="230"/>
      <c r="G26" s="230"/>
      <c r="H26" s="231"/>
      <c r="I26" s="232"/>
      <c r="J26" s="234"/>
      <c r="K26" s="234"/>
      <c r="L26" s="234"/>
      <c r="M26" s="234"/>
      <c r="N26" s="234"/>
      <c r="O26" s="234"/>
      <c r="P26" s="234"/>
      <c r="Q26" s="234"/>
      <c r="R26" s="234"/>
      <c r="S26" s="234"/>
      <c r="T26" s="235"/>
    </row>
    <row r="27" spans="1:20" ht="22.2" customHeight="1">
      <c r="A27" s="229"/>
      <c r="B27" s="230"/>
      <c r="C27" s="230"/>
      <c r="D27" s="230"/>
      <c r="E27" s="230"/>
      <c r="F27" s="230"/>
      <c r="G27" s="230"/>
      <c r="H27" s="6"/>
      <c r="I27" s="26"/>
      <c r="J27" s="236"/>
      <c r="K27" s="236"/>
      <c r="L27" s="236"/>
      <c r="M27" s="236"/>
      <c r="N27" s="236"/>
      <c r="O27" s="236"/>
      <c r="P27" s="236"/>
      <c r="Q27" s="236"/>
      <c r="R27" s="236"/>
      <c r="S27" s="236"/>
      <c r="T27" s="237"/>
    </row>
    <row r="28" spans="1:20" ht="9" customHeight="1">
      <c r="A28" s="229"/>
      <c r="B28" s="230"/>
      <c r="C28" s="230"/>
      <c r="D28" s="230"/>
      <c r="E28" s="230"/>
      <c r="F28" s="230"/>
      <c r="G28" s="230"/>
      <c r="H28" s="231"/>
      <c r="I28" s="240"/>
      <c r="J28" s="238"/>
      <c r="K28" s="238"/>
      <c r="L28" s="238"/>
      <c r="M28" s="238"/>
      <c r="N28" s="238"/>
      <c r="O28" s="238"/>
      <c r="P28" s="238"/>
      <c r="Q28" s="238"/>
      <c r="R28" s="238"/>
      <c r="S28" s="238"/>
      <c r="T28" s="239"/>
    </row>
    <row r="29" spans="1:20" ht="9" customHeight="1">
      <c r="A29" s="256" t="s">
        <v>83</v>
      </c>
      <c r="B29" s="230"/>
      <c r="C29" s="230"/>
      <c r="D29" s="230"/>
      <c r="E29" s="230"/>
      <c r="F29" s="230"/>
      <c r="G29" s="230"/>
      <c r="H29" s="231"/>
      <c r="I29" s="232"/>
      <c r="J29" s="234"/>
      <c r="K29" s="234"/>
      <c r="L29" s="234"/>
      <c r="M29" s="234"/>
      <c r="N29" s="234"/>
      <c r="O29" s="234"/>
      <c r="P29" s="234"/>
      <c r="Q29" s="234"/>
      <c r="R29" s="234"/>
      <c r="S29" s="234"/>
      <c r="T29" s="235"/>
    </row>
    <row r="30" spans="1:20" ht="22.2" customHeight="1">
      <c r="A30" s="229"/>
      <c r="B30" s="230"/>
      <c r="C30" s="230"/>
      <c r="D30" s="230"/>
      <c r="E30" s="230"/>
      <c r="F30" s="230"/>
      <c r="G30" s="230"/>
      <c r="H30" s="6"/>
      <c r="I30" s="26"/>
      <c r="J30" s="236"/>
      <c r="K30" s="236"/>
      <c r="L30" s="236"/>
      <c r="M30" s="236"/>
      <c r="N30" s="236"/>
      <c r="O30" s="236"/>
      <c r="P30" s="236"/>
      <c r="Q30" s="236"/>
      <c r="R30" s="236"/>
      <c r="S30" s="236"/>
      <c r="T30" s="237"/>
    </row>
    <row r="31" spans="1:20" ht="9" customHeight="1">
      <c r="A31" s="229"/>
      <c r="B31" s="230"/>
      <c r="C31" s="230"/>
      <c r="D31" s="230"/>
      <c r="E31" s="230"/>
      <c r="F31" s="230"/>
      <c r="G31" s="230"/>
      <c r="H31" s="231"/>
      <c r="I31" s="240"/>
      <c r="J31" s="238"/>
      <c r="K31" s="238"/>
      <c r="L31" s="238"/>
      <c r="M31" s="238"/>
      <c r="N31" s="238"/>
      <c r="O31" s="238"/>
      <c r="P31" s="238"/>
      <c r="Q31" s="238"/>
      <c r="R31" s="238"/>
      <c r="S31" s="238"/>
      <c r="T31" s="239"/>
    </row>
    <row r="32" spans="1:20" ht="9" customHeight="1">
      <c r="A32" s="229" t="s">
        <v>84</v>
      </c>
      <c r="B32" s="230"/>
      <c r="C32" s="230"/>
      <c r="D32" s="230"/>
      <c r="E32" s="230"/>
      <c r="F32" s="230"/>
      <c r="G32" s="230"/>
      <c r="H32" s="231"/>
      <c r="I32" s="232"/>
      <c r="J32" s="234"/>
      <c r="K32" s="234"/>
      <c r="L32" s="234"/>
      <c r="M32" s="234"/>
      <c r="N32" s="234"/>
      <c r="O32" s="234"/>
      <c r="P32" s="234"/>
      <c r="Q32" s="234"/>
      <c r="R32" s="234"/>
      <c r="S32" s="234"/>
      <c r="T32" s="235"/>
    </row>
    <row r="33" spans="1:20" ht="21" customHeight="1">
      <c r="A33" s="229"/>
      <c r="B33" s="230"/>
      <c r="C33" s="230"/>
      <c r="D33" s="230"/>
      <c r="E33" s="230"/>
      <c r="F33" s="230"/>
      <c r="G33" s="230"/>
      <c r="H33" s="6"/>
      <c r="I33" s="26"/>
      <c r="J33" s="236"/>
      <c r="K33" s="236"/>
      <c r="L33" s="236"/>
      <c r="M33" s="236"/>
      <c r="N33" s="236"/>
      <c r="O33" s="236"/>
      <c r="P33" s="236"/>
      <c r="Q33" s="236"/>
      <c r="R33" s="236"/>
      <c r="S33" s="236"/>
      <c r="T33" s="237"/>
    </row>
    <row r="34" spans="1:20" ht="9" customHeight="1">
      <c r="A34" s="229"/>
      <c r="B34" s="230"/>
      <c r="C34" s="230"/>
      <c r="D34" s="230"/>
      <c r="E34" s="230"/>
      <c r="F34" s="230"/>
      <c r="G34" s="230"/>
      <c r="H34" s="231"/>
      <c r="I34" s="240"/>
      <c r="J34" s="238"/>
      <c r="K34" s="238"/>
      <c r="L34" s="238"/>
      <c r="M34" s="238"/>
      <c r="N34" s="238"/>
      <c r="O34" s="238"/>
      <c r="P34" s="238"/>
      <c r="Q34" s="238"/>
      <c r="R34" s="238"/>
      <c r="S34" s="238"/>
      <c r="T34" s="239"/>
    </row>
    <row r="35" spans="1:20" ht="4.95" customHeight="1">
      <c r="A35" s="229" t="s">
        <v>85</v>
      </c>
      <c r="B35" s="230"/>
      <c r="C35" s="230"/>
      <c r="D35" s="230"/>
      <c r="E35" s="230"/>
      <c r="F35" s="230"/>
      <c r="G35" s="230"/>
      <c r="H35" s="231"/>
      <c r="I35" s="232"/>
      <c r="J35" s="234"/>
      <c r="K35" s="234"/>
      <c r="L35" s="234"/>
      <c r="M35" s="234"/>
      <c r="N35" s="234"/>
      <c r="O35" s="234"/>
      <c r="P35" s="234"/>
      <c r="Q35" s="234"/>
      <c r="R35" s="234"/>
      <c r="S35" s="234"/>
      <c r="T35" s="235"/>
    </row>
    <row r="36" spans="1:20" ht="22.2" customHeight="1">
      <c r="A36" s="229"/>
      <c r="B36" s="230"/>
      <c r="C36" s="230"/>
      <c r="D36" s="230"/>
      <c r="E36" s="230"/>
      <c r="F36" s="230"/>
      <c r="G36" s="230"/>
      <c r="H36" s="6"/>
      <c r="I36" s="26"/>
      <c r="J36" s="236"/>
      <c r="K36" s="236"/>
      <c r="L36" s="236"/>
      <c r="M36" s="236"/>
      <c r="N36" s="236"/>
      <c r="O36" s="236"/>
      <c r="P36" s="236"/>
      <c r="Q36" s="236"/>
      <c r="R36" s="236"/>
      <c r="S36" s="236"/>
      <c r="T36" s="237"/>
    </row>
    <row r="37" spans="1:20" ht="4.95" customHeight="1">
      <c r="A37" s="229"/>
      <c r="B37" s="230"/>
      <c r="C37" s="230"/>
      <c r="D37" s="230"/>
      <c r="E37" s="230"/>
      <c r="F37" s="230"/>
      <c r="G37" s="230"/>
      <c r="H37" s="231"/>
      <c r="I37" s="240"/>
      <c r="J37" s="238"/>
      <c r="K37" s="238"/>
      <c r="L37" s="238"/>
      <c r="M37" s="238"/>
      <c r="N37" s="238"/>
      <c r="O37" s="238"/>
      <c r="P37" s="238"/>
      <c r="Q37" s="238"/>
      <c r="R37" s="238"/>
      <c r="S37" s="238"/>
      <c r="T37" s="239"/>
    </row>
    <row r="38" spans="1:20" ht="4.95" customHeight="1">
      <c r="A38" s="256" t="s">
        <v>86</v>
      </c>
      <c r="B38" s="230"/>
      <c r="C38" s="230"/>
      <c r="D38" s="230"/>
      <c r="E38" s="230"/>
      <c r="F38" s="230"/>
      <c r="G38" s="230"/>
      <c r="H38" s="231"/>
      <c r="I38" s="232"/>
      <c r="J38" s="234"/>
      <c r="K38" s="234"/>
      <c r="L38" s="234"/>
      <c r="M38" s="234"/>
      <c r="N38" s="234"/>
      <c r="O38" s="234"/>
      <c r="P38" s="234"/>
      <c r="Q38" s="234"/>
      <c r="R38" s="234"/>
      <c r="S38" s="234"/>
      <c r="T38" s="235"/>
    </row>
    <row r="39" spans="1:20" ht="22.2" customHeight="1">
      <c r="A39" s="229"/>
      <c r="B39" s="230"/>
      <c r="C39" s="230"/>
      <c r="D39" s="230"/>
      <c r="E39" s="230"/>
      <c r="F39" s="230"/>
      <c r="G39" s="230"/>
      <c r="H39" s="6"/>
      <c r="I39" s="26"/>
      <c r="J39" s="236"/>
      <c r="K39" s="236"/>
      <c r="L39" s="236"/>
      <c r="M39" s="236"/>
      <c r="N39" s="236"/>
      <c r="O39" s="236"/>
      <c r="P39" s="236"/>
      <c r="Q39" s="236"/>
      <c r="R39" s="236"/>
      <c r="S39" s="236"/>
      <c r="T39" s="237"/>
    </row>
    <row r="40" spans="1:20" ht="4.95" customHeight="1">
      <c r="A40" s="229"/>
      <c r="B40" s="230"/>
      <c r="C40" s="230"/>
      <c r="D40" s="230"/>
      <c r="E40" s="230"/>
      <c r="F40" s="230"/>
      <c r="G40" s="230"/>
      <c r="H40" s="231"/>
      <c r="I40" s="240"/>
      <c r="J40" s="238"/>
      <c r="K40" s="238"/>
      <c r="L40" s="238"/>
      <c r="M40" s="238"/>
      <c r="N40" s="238"/>
      <c r="O40" s="238"/>
      <c r="P40" s="238"/>
      <c r="Q40" s="238"/>
      <c r="R40" s="238"/>
      <c r="S40" s="238"/>
      <c r="T40" s="239"/>
    </row>
    <row r="41" spans="1:20" ht="4.95" customHeight="1">
      <c r="A41" s="264" t="s">
        <v>87</v>
      </c>
      <c r="B41" s="265"/>
      <c r="C41" s="233"/>
      <c r="D41" s="234"/>
      <c r="E41" s="234"/>
      <c r="F41" s="234"/>
      <c r="G41" s="266"/>
      <c r="H41" s="255"/>
      <c r="I41" s="232"/>
      <c r="J41" s="234"/>
      <c r="K41" s="234"/>
      <c r="L41" s="234"/>
      <c r="M41" s="234"/>
      <c r="N41" s="234"/>
      <c r="O41" s="234"/>
      <c r="P41" s="234"/>
      <c r="Q41" s="234"/>
      <c r="R41" s="234"/>
      <c r="S41" s="234"/>
      <c r="T41" s="235"/>
    </row>
    <row r="42" spans="1:20" ht="22.2" customHeight="1">
      <c r="A42" s="264"/>
      <c r="B42" s="265"/>
      <c r="C42" s="236"/>
      <c r="D42" s="236"/>
      <c r="E42" s="236"/>
      <c r="F42" s="236"/>
      <c r="G42" s="267"/>
      <c r="H42" s="6"/>
      <c r="I42" s="28"/>
      <c r="J42" s="269"/>
      <c r="K42" s="269"/>
      <c r="L42" s="269"/>
      <c r="M42" s="269"/>
      <c r="N42" s="269"/>
      <c r="O42" s="269"/>
      <c r="P42" s="269"/>
      <c r="Q42" s="269"/>
      <c r="R42" s="269"/>
      <c r="S42" s="269"/>
      <c r="T42" s="270"/>
    </row>
    <row r="43" spans="1:20" ht="4.95" customHeight="1">
      <c r="A43" s="264"/>
      <c r="B43" s="265"/>
      <c r="C43" s="238"/>
      <c r="D43" s="238"/>
      <c r="E43" s="238"/>
      <c r="F43" s="238"/>
      <c r="G43" s="268"/>
      <c r="H43" s="273"/>
      <c r="I43" s="273"/>
      <c r="J43" s="271"/>
      <c r="K43" s="271"/>
      <c r="L43" s="271"/>
      <c r="M43" s="271"/>
      <c r="N43" s="271"/>
      <c r="O43" s="271"/>
      <c r="P43" s="271"/>
      <c r="Q43" s="271"/>
      <c r="R43" s="271"/>
      <c r="S43" s="271"/>
      <c r="T43" s="272"/>
    </row>
    <row r="44" spans="1:20" ht="19.2" customHeight="1">
      <c r="A44" s="275"/>
      <c r="B44" s="275"/>
      <c r="C44" s="275"/>
      <c r="D44" s="275"/>
      <c r="E44" s="275"/>
      <c r="F44" s="275"/>
      <c r="G44" s="275"/>
      <c r="H44" s="275"/>
      <c r="I44" s="275"/>
      <c r="J44" s="275"/>
      <c r="K44" s="275"/>
      <c r="L44" s="275"/>
      <c r="M44" s="275"/>
      <c r="N44" s="275"/>
      <c r="O44" s="275"/>
      <c r="P44" s="275"/>
      <c r="Q44" s="275"/>
      <c r="R44" s="275"/>
      <c r="S44" s="275"/>
      <c r="T44" s="275"/>
    </row>
    <row r="45" spans="1:20" ht="22.2" customHeight="1">
      <c r="A45" s="177" t="s">
        <v>219</v>
      </c>
      <c r="B45" s="177"/>
      <c r="C45" s="177"/>
      <c r="D45" s="180"/>
      <c r="E45" s="180"/>
      <c r="F45" s="180"/>
      <c r="G45" s="180"/>
      <c r="H45" s="180"/>
      <c r="I45" s="180"/>
      <c r="J45" s="180"/>
      <c r="K45" s="180"/>
      <c r="L45" s="180"/>
      <c r="M45" s="180"/>
      <c r="N45" s="180"/>
      <c r="O45" s="180"/>
      <c r="P45" s="180"/>
      <c r="Q45" s="180"/>
      <c r="R45" s="180"/>
      <c r="S45" s="274"/>
      <c r="T45" s="6"/>
    </row>
    <row r="46" spans="1:20" ht="4.95" customHeight="1">
      <c r="A46" s="188"/>
      <c r="B46" s="188"/>
      <c r="C46" s="188"/>
      <c r="D46" s="228"/>
      <c r="E46" s="228"/>
      <c r="F46" s="228"/>
      <c r="G46" s="228"/>
      <c r="H46" s="228"/>
      <c r="I46" s="228"/>
      <c r="J46" s="228"/>
      <c r="K46" s="228"/>
      <c r="L46" s="228"/>
      <c r="M46" s="228"/>
      <c r="N46" s="228"/>
      <c r="O46" s="228"/>
      <c r="P46" s="228"/>
      <c r="Q46" s="228"/>
      <c r="R46" s="228"/>
      <c r="S46" s="228"/>
      <c r="T46" s="228"/>
    </row>
    <row r="47" spans="1:20" ht="22.2" customHeight="1">
      <c r="A47" s="276" t="s">
        <v>88</v>
      </c>
      <c r="B47" s="276"/>
      <c r="C47" s="276"/>
      <c r="D47" s="277"/>
      <c r="E47" s="277"/>
      <c r="F47" s="277"/>
      <c r="G47" s="277"/>
      <c r="H47" s="277"/>
      <c r="I47" s="277"/>
      <c r="J47" s="277"/>
      <c r="K47" s="277"/>
      <c r="L47" s="277"/>
      <c r="M47" s="277"/>
      <c r="N47" s="277"/>
      <c r="O47" s="277"/>
      <c r="P47" s="277"/>
      <c r="Q47" s="277"/>
      <c r="R47" s="277"/>
      <c r="S47" s="277"/>
      <c r="T47" s="6"/>
    </row>
    <row r="48" spans="1:20" ht="6" customHeight="1">
      <c r="A48" s="276"/>
      <c r="B48" s="276"/>
      <c r="C48" s="276"/>
      <c r="D48" s="277"/>
      <c r="E48" s="277"/>
      <c r="F48" s="277"/>
      <c r="G48" s="277"/>
      <c r="H48" s="277"/>
      <c r="I48" s="277"/>
      <c r="J48" s="277"/>
      <c r="K48" s="277"/>
      <c r="L48" s="277"/>
      <c r="M48" s="277"/>
      <c r="N48" s="277"/>
      <c r="O48" s="277"/>
      <c r="P48" s="277"/>
      <c r="Q48" s="277"/>
      <c r="R48" s="277"/>
      <c r="S48" s="277"/>
      <c r="T48" s="29"/>
    </row>
    <row r="49" spans="1:20" ht="22.2" customHeight="1">
      <c r="A49" s="177" t="s">
        <v>89</v>
      </c>
      <c r="B49" s="177"/>
      <c r="C49" s="177"/>
      <c r="D49" s="180"/>
      <c r="E49" s="180"/>
      <c r="F49" s="180"/>
      <c r="G49" s="180"/>
      <c r="H49" s="180"/>
      <c r="I49" s="180"/>
      <c r="J49" s="180"/>
      <c r="K49" s="180"/>
      <c r="L49" s="180"/>
      <c r="M49" s="180"/>
      <c r="N49" s="180"/>
      <c r="O49" s="180"/>
      <c r="P49" s="180"/>
      <c r="Q49" s="180"/>
      <c r="R49" s="180"/>
      <c r="S49" s="274"/>
      <c r="T49" s="6"/>
    </row>
    <row r="50" spans="1:20" ht="22.2" customHeight="1">
      <c r="A50" s="280" t="s">
        <v>90</v>
      </c>
      <c r="B50" s="280"/>
      <c r="C50" s="280"/>
      <c r="D50" s="280"/>
      <c r="E50" s="280"/>
      <c r="F50" s="280"/>
      <c r="G50" s="280"/>
      <c r="H50" s="280"/>
      <c r="I50" s="280"/>
      <c r="J50" s="280"/>
      <c r="K50" s="280"/>
      <c r="L50" s="280"/>
      <c r="M50" s="280"/>
      <c r="N50" s="280"/>
      <c r="O50" s="280"/>
      <c r="P50" s="280"/>
      <c r="Q50" s="280"/>
      <c r="R50" s="280"/>
      <c r="S50" s="280"/>
      <c r="T50" s="280"/>
    </row>
    <row r="51" spans="1:20" ht="6.6" customHeight="1">
      <c r="A51" s="188"/>
      <c r="B51" s="188"/>
      <c r="C51" s="188"/>
      <c r="D51" s="188"/>
      <c r="E51" s="188"/>
      <c r="F51" s="188"/>
      <c r="G51" s="188"/>
      <c r="H51" s="188"/>
      <c r="I51" s="188"/>
      <c r="J51" s="188"/>
      <c r="K51" s="188"/>
      <c r="L51" s="188"/>
      <c r="M51" s="188"/>
      <c r="N51" s="188"/>
      <c r="O51" s="188"/>
      <c r="P51" s="188"/>
      <c r="Q51" s="188"/>
      <c r="R51" s="188"/>
      <c r="S51" s="188"/>
      <c r="T51" s="188"/>
    </row>
    <row r="52" spans="1:20" ht="22.2" customHeight="1">
      <c r="A52" s="281"/>
      <c r="B52" s="282"/>
      <c r="C52" s="282"/>
      <c r="D52" s="282"/>
      <c r="E52" s="282"/>
      <c r="F52" s="282"/>
      <c r="G52" s="282"/>
      <c r="H52" s="282"/>
      <c r="I52" s="282"/>
      <c r="J52" s="282"/>
      <c r="K52" s="282"/>
      <c r="L52" s="282"/>
      <c r="M52" s="282"/>
      <c r="N52" s="282"/>
      <c r="O52" s="282"/>
      <c r="P52" s="282"/>
      <c r="Q52" s="282"/>
      <c r="R52" s="282"/>
      <c r="S52" s="282"/>
      <c r="T52" s="282"/>
    </row>
    <row r="53" spans="1:20" ht="4.95" customHeight="1">
      <c r="A53" s="86"/>
      <c r="B53" s="86"/>
      <c r="C53" s="86"/>
      <c r="D53" s="86"/>
      <c r="E53" s="86"/>
      <c r="F53" s="86"/>
      <c r="G53" s="86"/>
      <c r="H53" s="86"/>
      <c r="I53" s="86"/>
      <c r="J53" s="86"/>
      <c r="K53" s="86"/>
      <c r="L53" s="86"/>
      <c r="M53" s="86"/>
      <c r="N53" s="86"/>
      <c r="O53" s="86"/>
      <c r="P53" s="86"/>
      <c r="Q53" s="86"/>
      <c r="R53" s="86"/>
      <c r="S53" s="86"/>
      <c r="T53" s="86"/>
    </row>
    <row r="54" spans="1:20" ht="18" customHeight="1">
      <c r="A54" s="178" t="s">
        <v>13</v>
      </c>
      <c r="B54" s="178"/>
      <c r="C54" s="61"/>
      <c r="D54" s="178" t="s">
        <v>220</v>
      </c>
      <c r="E54" s="178"/>
      <c r="F54" s="178"/>
      <c r="G54" s="61"/>
      <c r="H54" s="61"/>
      <c r="I54" s="40"/>
      <c r="J54" s="40" t="s">
        <v>48</v>
      </c>
      <c r="K54" s="40"/>
      <c r="L54" s="40"/>
      <c r="M54" s="18"/>
      <c r="N54" s="18"/>
      <c r="O54" s="18"/>
      <c r="P54" s="18"/>
      <c r="Q54" s="18"/>
      <c r="R54" s="18"/>
      <c r="S54" s="18"/>
      <c r="T54" s="18"/>
    </row>
    <row r="55" spans="1:20" ht="18" customHeight="1">
      <c r="A55" s="278"/>
      <c r="B55" s="279"/>
      <c r="C55" s="101"/>
      <c r="D55" s="283"/>
      <c r="E55" s="283"/>
      <c r="F55" s="283"/>
      <c r="G55" s="283"/>
      <c r="H55" s="61"/>
      <c r="I55" s="101"/>
      <c r="J55" s="175"/>
      <c r="K55" s="175"/>
      <c r="L55" s="175"/>
      <c r="M55" s="175"/>
      <c r="N55" s="175"/>
      <c r="O55" s="175"/>
      <c r="P55" s="175"/>
      <c r="Q55" s="175"/>
      <c r="R55" s="175"/>
      <c r="S55" s="175"/>
      <c r="T55" s="175"/>
    </row>
    <row r="56" spans="1:20" ht="4.95" customHeight="1">
      <c r="A56" s="86"/>
      <c r="B56" s="86"/>
      <c r="C56" s="86"/>
      <c r="D56" s="86"/>
      <c r="E56" s="86"/>
      <c r="F56" s="86"/>
      <c r="G56" s="86"/>
      <c r="H56" s="86"/>
      <c r="I56" s="86"/>
      <c r="J56" s="86"/>
      <c r="K56" s="86"/>
      <c r="L56" s="86"/>
      <c r="M56" s="86"/>
      <c r="N56" s="86"/>
      <c r="O56" s="86"/>
      <c r="P56" s="86"/>
      <c r="Q56" s="86"/>
      <c r="R56" s="86"/>
      <c r="S56" s="86"/>
      <c r="T56" s="86"/>
    </row>
    <row r="57" spans="1:20" ht="4.95" customHeight="1">
      <c r="A57" s="86"/>
      <c r="B57" s="86"/>
      <c r="C57" s="86"/>
      <c r="D57" s="86"/>
      <c r="E57" s="86"/>
      <c r="F57" s="86"/>
      <c r="G57" s="86"/>
      <c r="H57" s="86"/>
      <c r="I57" s="86"/>
      <c r="J57" s="86"/>
      <c r="K57" s="86"/>
      <c r="L57" s="86"/>
      <c r="M57" s="86"/>
      <c r="N57" s="86"/>
      <c r="O57" s="86"/>
      <c r="P57" s="86"/>
      <c r="Q57" s="86"/>
      <c r="R57" s="86"/>
      <c r="S57" s="86"/>
      <c r="T57" s="86"/>
    </row>
  </sheetData>
  <sheetProtection password="CE28" sheet="1" selectLockedCells="1"/>
  <customSheetViews>
    <customSheetView guid="{C1DDDEA5-B024-4C29-ADDF-1FDF08683112}" showPageBreaks="1" view="pageLayout">
      <selection activeCell="D57" sqref="D57"/>
      <pageMargins left="0" right="0" top="0" bottom="0" header="0" footer="0"/>
      <pageSetup paperSize="9" orientation="portrait" r:id="rId1"/>
      <headerFooter>
        <oddHeader>&amp;L&amp;8Fachmann/Fachfrau öffentlicher Verkehr EFZ  
IPA Verfahren Experten / Vorgesetzte Fachkräfte&amp;R&amp;8Qualifikationsverfahren 2018 
Beurteilung Aufgabenstellung | &amp;P</oddHeader>
      </headerFooter>
    </customSheetView>
  </customSheetViews>
  <mergeCells count="79">
    <mergeCell ref="A55:B55"/>
    <mergeCell ref="A50:T50"/>
    <mergeCell ref="A51:T51"/>
    <mergeCell ref="A52:T52"/>
    <mergeCell ref="J55:T55"/>
    <mergeCell ref="D55:G55"/>
    <mergeCell ref="A49:S49"/>
    <mergeCell ref="A54:B54"/>
    <mergeCell ref="D54:F54"/>
    <mergeCell ref="A44:T44"/>
    <mergeCell ref="A45:S45"/>
    <mergeCell ref="A46:T46"/>
    <mergeCell ref="A47:S48"/>
    <mergeCell ref="A38:G40"/>
    <mergeCell ref="H38:I38"/>
    <mergeCell ref="J38:T40"/>
    <mergeCell ref="H40:I40"/>
    <mergeCell ref="A41:B43"/>
    <mergeCell ref="C41:F43"/>
    <mergeCell ref="G41:G43"/>
    <mergeCell ref="H41:I41"/>
    <mergeCell ref="J41:T43"/>
    <mergeCell ref="H43:I43"/>
    <mergeCell ref="A26:G28"/>
    <mergeCell ref="H26:I26"/>
    <mergeCell ref="J26:T28"/>
    <mergeCell ref="H28:I28"/>
    <mergeCell ref="A32:G34"/>
    <mergeCell ref="H32:I32"/>
    <mergeCell ref="J32:T34"/>
    <mergeCell ref="H34:I34"/>
    <mergeCell ref="A35:G37"/>
    <mergeCell ref="H35:I35"/>
    <mergeCell ref="J35:T37"/>
    <mergeCell ref="H37:I37"/>
    <mergeCell ref="A29:G31"/>
    <mergeCell ref="H29:I29"/>
    <mergeCell ref="J29:T31"/>
    <mergeCell ref="H31:I31"/>
    <mergeCell ref="H19:I19"/>
    <mergeCell ref="J23:T25"/>
    <mergeCell ref="H25:I25"/>
    <mergeCell ref="A20:G22"/>
    <mergeCell ref="H20:I20"/>
    <mergeCell ref="A23:G25"/>
    <mergeCell ref="H23:I23"/>
    <mergeCell ref="J20:T22"/>
    <mergeCell ref="H22:I22"/>
    <mergeCell ref="A17:G19"/>
    <mergeCell ref="H17:I17"/>
    <mergeCell ref="J17:T19"/>
    <mergeCell ref="A4:T4"/>
    <mergeCell ref="A8:T8"/>
    <mergeCell ref="A5:D5"/>
    <mergeCell ref="E5:T5"/>
    <mergeCell ref="A6:T6"/>
    <mergeCell ref="A7:C7"/>
    <mergeCell ref="E7:I7"/>
    <mergeCell ref="K7:T7"/>
    <mergeCell ref="Q1:T1"/>
    <mergeCell ref="A2:T2"/>
    <mergeCell ref="A3:I3"/>
    <mergeCell ref="J3:M3"/>
    <mergeCell ref="N3:T3"/>
    <mergeCell ref="A9:C9"/>
    <mergeCell ref="E9:I9"/>
    <mergeCell ref="K9:T9"/>
    <mergeCell ref="A10:T10"/>
    <mergeCell ref="A14:G16"/>
    <mergeCell ref="H14:I14"/>
    <mergeCell ref="J14:T16"/>
    <mergeCell ref="H16:I16"/>
    <mergeCell ref="E11:I11"/>
    <mergeCell ref="K11:T11"/>
    <mergeCell ref="A13:G13"/>
    <mergeCell ref="H13:I13"/>
    <mergeCell ref="J13:T13"/>
    <mergeCell ref="A12:T12"/>
    <mergeCell ref="A11:C11"/>
  </mergeCells>
  <conditionalFormatting sqref="A52">
    <cfRule type="expression" dxfId="256" priority="51">
      <formula>ISBLANK(A52)</formula>
    </cfRule>
  </conditionalFormatting>
  <conditionalFormatting sqref="A55">
    <cfRule type="expression" dxfId="255" priority="4">
      <formula>ISBLANK(A55)</formula>
    </cfRule>
  </conditionalFormatting>
  <conditionalFormatting sqref="C41">
    <cfRule type="expression" dxfId="254" priority="52">
      <formula>ISBLANK(C41)</formula>
    </cfRule>
  </conditionalFormatting>
  <conditionalFormatting sqref="D55">
    <cfRule type="expression" dxfId="253" priority="3">
      <formula>ISBLANK(D55)</formula>
    </cfRule>
  </conditionalFormatting>
  <conditionalFormatting sqref="D55:G55">
    <cfRule type="cellIs" dxfId="252" priority="1" operator="greaterThan">
      <formula>0</formula>
    </cfRule>
  </conditionalFormatting>
  <conditionalFormatting sqref="E5">
    <cfRule type="expression" dxfId="251" priority="13">
      <formula>ISBLANK(E5)</formula>
    </cfRule>
  </conditionalFormatting>
  <conditionalFormatting sqref="E7">
    <cfRule type="expression" dxfId="250" priority="7">
      <formula>ISBLANK(E7)</formula>
    </cfRule>
  </conditionalFormatting>
  <conditionalFormatting sqref="E9">
    <cfRule type="expression" dxfId="249" priority="8">
      <formula>ISBLANK(E9)</formula>
    </cfRule>
  </conditionalFormatting>
  <conditionalFormatting sqref="E11">
    <cfRule type="expression" dxfId="248" priority="66">
      <formula>ISBLANK(E11)</formula>
    </cfRule>
  </conditionalFormatting>
  <conditionalFormatting sqref="H15">
    <cfRule type="expression" dxfId="247" priority="46">
      <formula>ISBLANK(H15)</formula>
    </cfRule>
  </conditionalFormatting>
  <conditionalFormatting sqref="H18">
    <cfRule type="expression" dxfId="246" priority="40">
      <formula>ISBLANK(H18)</formula>
    </cfRule>
  </conditionalFormatting>
  <conditionalFormatting sqref="H21">
    <cfRule type="expression" dxfId="245" priority="48">
      <formula>ISBLANK(H21)</formula>
    </cfRule>
  </conditionalFormatting>
  <conditionalFormatting sqref="H24">
    <cfRule type="expression" dxfId="244" priority="45">
      <formula>ISBLANK(H24)</formula>
    </cfRule>
  </conditionalFormatting>
  <conditionalFormatting sqref="H27">
    <cfRule type="expression" dxfId="243" priority="41">
      <formula>ISBLANK(H27)</formula>
    </cfRule>
  </conditionalFormatting>
  <conditionalFormatting sqref="H30">
    <cfRule type="expression" dxfId="242" priority="9">
      <formula>ISBLANK(H30)</formula>
    </cfRule>
  </conditionalFormatting>
  <conditionalFormatting sqref="H33">
    <cfRule type="expression" dxfId="241" priority="42">
      <formula>ISBLANK(H33)</formula>
    </cfRule>
  </conditionalFormatting>
  <conditionalFormatting sqref="H36">
    <cfRule type="expression" dxfId="240" priority="44">
      <formula>ISBLANK(H36)</formula>
    </cfRule>
  </conditionalFormatting>
  <conditionalFormatting sqref="H39">
    <cfRule type="expression" dxfId="239" priority="43">
      <formula>ISBLANK(H39)</formula>
    </cfRule>
  </conditionalFormatting>
  <conditionalFormatting sqref="H42">
    <cfRule type="expression" dxfId="238" priority="37">
      <formula>ISBLANK(H42)</formula>
    </cfRule>
  </conditionalFormatting>
  <conditionalFormatting sqref="J14">
    <cfRule type="expression" dxfId="237" priority="62">
      <formula>ISBLANK(J14)</formula>
    </cfRule>
  </conditionalFormatting>
  <conditionalFormatting sqref="J17">
    <cfRule type="expression" dxfId="236" priority="56">
      <formula>ISBLANK(J17)</formula>
    </cfRule>
  </conditionalFormatting>
  <conditionalFormatting sqref="J20">
    <cfRule type="expression" dxfId="235" priority="64">
      <formula>ISBLANK(J20)</formula>
    </cfRule>
  </conditionalFormatting>
  <conditionalFormatting sqref="J23">
    <cfRule type="expression" dxfId="234" priority="61">
      <formula>ISBLANK(J23)</formula>
    </cfRule>
  </conditionalFormatting>
  <conditionalFormatting sqref="J26">
    <cfRule type="expression" dxfId="233" priority="57">
      <formula>ISBLANK(J26)</formula>
    </cfRule>
  </conditionalFormatting>
  <conditionalFormatting sqref="J29">
    <cfRule type="expression" dxfId="232" priority="10">
      <formula>ISBLANK(J29)</formula>
    </cfRule>
  </conditionalFormatting>
  <conditionalFormatting sqref="J32">
    <cfRule type="expression" dxfId="231" priority="58">
      <formula>ISBLANK(J32)</formula>
    </cfRule>
  </conditionalFormatting>
  <conditionalFormatting sqref="J35">
    <cfRule type="expression" dxfId="230" priority="60">
      <formula>ISBLANK(J35)</formula>
    </cfRule>
  </conditionalFormatting>
  <conditionalFormatting sqref="J38">
    <cfRule type="expression" dxfId="229" priority="59">
      <formula>ISBLANK(J38)</formula>
    </cfRule>
  </conditionalFormatting>
  <conditionalFormatting sqref="J41">
    <cfRule type="expression" dxfId="228" priority="53">
      <formula>ISBLANK(J41)</formula>
    </cfRule>
  </conditionalFormatting>
  <conditionalFormatting sqref="J14:T43">
    <cfRule type="expression" dxfId="227" priority="2" stopIfTrue="1">
      <formula>$H15="Ja"</formula>
    </cfRule>
  </conditionalFormatting>
  <conditionalFormatting sqref="K9">
    <cfRule type="expression" dxfId="226" priority="67">
      <formula>ISBLANK(K9)</formula>
    </cfRule>
  </conditionalFormatting>
  <conditionalFormatting sqref="K11">
    <cfRule type="expression" dxfId="225" priority="65">
      <formula>ISBLANK(K11)</formula>
    </cfRule>
  </conditionalFormatting>
  <conditionalFormatting sqref="N3">
    <cfRule type="expression" dxfId="224" priority="15">
      <formula>ISBLANK(N3)</formula>
    </cfRule>
  </conditionalFormatting>
  <conditionalFormatting sqref="T45">
    <cfRule type="expression" dxfId="223" priority="17">
      <formula>ISBLANK(T45)</formula>
    </cfRule>
  </conditionalFormatting>
  <conditionalFormatting sqref="T47">
    <cfRule type="expression" dxfId="222" priority="16">
      <formula>ISBLANK(T47)</formula>
    </cfRule>
  </conditionalFormatting>
  <conditionalFormatting sqref="T49">
    <cfRule type="expression" dxfId="221" priority="36">
      <formula>ISBLANK(T49)</formula>
    </cfRule>
  </conditionalFormatting>
  <dataValidations disablePrompts="1" count="1">
    <dataValidation type="list" allowBlank="1" showInputMessage="1" showErrorMessage="1" sqref="T49 H21 H30 H15 H24 H36 H39 H33 H27 H18 H42 T45 T47" xr:uid="{00000000-0002-0000-0300-000000000000}">
      <formula1>"Ja,Nein"</formula1>
    </dataValidation>
  </dataValidations>
  <pageMargins left="0.74803149606299213" right="0.74803149606299213" top="0.98425196850393704" bottom="0.78740157480314965" header="0.51181102362204722" footer="0.51181102362204722"/>
  <pageSetup paperSize="9" orientation="portrait" r:id="rId2"/>
  <headerFooter>
    <oddHeader>&amp;L&amp;8Fachmann/Fachfrau öffentlicher Verkehr EFZ  
Experten
&amp;R&amp;8Qualifikationsverfahren IPA 2024
Beurteilung Aufgabenstellung |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FFFF00"/>
  </sheetPr>
  <dimension ref="A1:I224"/>
  <sheetViews>
    <sheetView showGridLines="0" view="pageLayout" zoomScaleNormal="100" workbookViewId="0">
      <selection activeCell="E11" sqref="E11:H11"/>
    </sheetView>
  </sheetViews>
  <sheetFormatPr baseColWidth="10" defaultColWidth="11" defaultRowHeight="15.6"/>
  <cols>
    <col min="1" max="1" width="7.69921875" customWidth="1"/>
    <col min="2" max="2" width="21.59765625" customWidth="1"/>
    <col min="3" max="3" width="7.69921875" customWidth="1"/>
    <col min="4" max="4" width="21.59765625" customWidth="1"/>
    <col min="5" max="5" width="7.69921875" style="41" customWidth="1"/>
    <col min="6" max="6" width="20.19921875" customWidth="1"/>
    <col min="7" max="7" width="12.3984375" customWidth="1"/>
    <col min="8" max="8" width="8.8984375" customWidth="1"/>
    <col min="9" max="9" width="11.59765625" customWidth="1"/>
  </cols>
  <sheetData>
    <row r="1" spans="1:9" ht="18.899999999999999" customHeight="1">
      <c r="A1" s="121" t="s">
        <v>208</v>
      </c>
      <c r="B1" s="121"/>
      <c r="C1" s="121"/>
      <c r="D1" s="121"/>
      <c r="E1" s="121"/>
      <c r="F1" s="121"/>
      <c r="G1" s="121"/>
      <c r="H1" s="187" t="str">
        <f>Auftrag_vFk!$Q$1</f>
        <v>IPA 2024</v>
      </c>
      <c r="I1" s="187"/>
    </row>
    <row r="2" spans="1:9" ht="6.6" customHeight="1">
      <c r="A2" s="284"/>
      <c r="B2" s="284"/>
      <c r="C2" s="284"/>
      <c r="D2" s="284"/>
      <c r="E2" s="284"/>
      <c r="F2" s="284"/>
      <c r="G2" s="284"/>
      <c r="H2" s="284"/>
      <c r="I2" s="284"/>
    </row>
    <row r="3" spans="1:9">
      <c r="A3" s="79" t="s">
        <v>73</v>
      </c>
      <c r="B3" s="79"/>
      <c r="C3" s="159" t="str">
        <f>IF(ISBLANK(Aufgabenstellung_vFk!E5),"",Aufgabenstellung_vFk!E5)</f>
        <v/>
      </c>
      <c r="D3" s="159"/>
      <c r="E3" s="159"/>
      <c r="F3" s="159"/>
      <c r="G3" s="19" t="s">
        <v>8</v>
      </c>
      <c r="H3" s="159" t="str">
        <f>IF(ISBLANK(Auftrag_vFk!N3),"",Auftrag_vFk!N3)</f>
        <v/>
      </c>
      <c r="I3" s="159"/>
    </row>
    <row r="4" spans="1:9" ht="6.6" customHeight="1">
      <c r="A4" s="162"/>
      <c r="B4" s="162"/>
      <c r="C4" s="162"/>
      <c r="D4" s="162"/>
      <c r="E4" s="162"/>
      <c r="F4" s="162"/>
      <c r="G4" s="162"/>
      <c r="H4" s="162"/>
      <c r="I4" s="162"/>
    </row>
    <row r="5" spans="1:9" s="35" customFormat="1" ht="14.4" customHeight="1">
      <c r="A5" s="30" t="s">
        <v>13</v>
      </c>
      <c r="B5" s="62"/>
      <c r="C5" s="31" t="s">
        <v>91</v>
      </c>
      <c r="D5" s="125" t="str">
        <f>IF(B5&gt;0,TEXT(B5,"TTTT"),"")</f>
        <v/>
      </c>
      <c r="E5" s="32" t="s">
        <v>10</v>
      </c>
      <c r="F5" s="33" t="str">
        <f>IF(ISBLANK(Auftrag_vFk!E9),"",Auftrag_vFk!E9)</f>
        <v/>
      </c>
      <c r="G5" s="34" t="s">
        <v>92</v>
      </c>
      <c r="H5" s="227" t="str">
        <f>IF(ISBLANK(Auftrag_vFk!K9),"",Auftrag_vFk!K9)</f>
        <v/>
      </c>
      <c r="I5" s="227"/>
    </row>
    <row r="6" spans="1:9" ht="6.6" customHeight="1">
      <c r="A6" s="284"/>
      <c r="B6" s="284"/>
      <c r="C6" s="284"/>
      <c r="D6" s="284"/>
      <c r="E6" s="284"/>
      <c r="F6" s="284"/>
      <c r="G6" s="284"/>
      <c r="H6" s="284"/>
      <c r="I6" s="284"/>
    </row>
    <row r="7" spans="1:9" ht="16.95" customHeight="1">
      <c r="A7" s="292" t="s">
        <v>93</v>
      </c>
      <c r="B7" s="292"/>
      <c r="C7" s="292"/>
      <c r="D7" s="292"/>
      <c r="E7" s="292"/>
      <c r="F7" s="293"/>
      <c r="G7" s="102"/>
      <c r="H7" s="287"/>
      <c r="I7" s="288"/>
    </row>
    <row r="8" spans="1:9" ht="6.6" customHeight="1">
      <c r="A8" s="90"/>
      <c r="B8" s="90"/>
      <c r="C8" s="90"/>
      <c r="D8" s="90"/>
      <c r="E8" s="90"/>
      <c r="F8" s="90"/>
      <c r="G8" s="90"/>
      <c r="H8" s="90"/>
      <c r="I8" s="90"/>
    </row>
    <row r="9" spans="1:9" s="37" customFormat="1" ht="29.1" customHeight="1">
      <c r="A9" s="20" t="s">
        <v>94</v>
      </c>
      <c r="B9" s="205" t="s">
        <v>95</v>
      </c>
      <c r="C9" s="207"/>
      <c r="D9" s="206"/>
      <c r="E9" s="289" t="s">
        <v>96</v>
      </c>
      <c r="F9" s="290"/>
      <c r="G9" s="290"/>
      <c r="H9" s="291"/>
      <c r="I9" s="36" t="s">
        <v>97</v>
      </c>
    </row>
    <row r="10" spans="1:9" s="39" customFormat="1" ht="33.9" customHeight="1">
      <c r="A10" s="135"/>
      <c r="B10" s="200"/>
      <c r="C10" s="201"/>
      <c r="D10" s="202"/>
      <c r="E10" s="200"/>
      <c r="F10" s="201"/>
      <c r="G10" s="201"/>
      <c r="H10" s="202"/>
      <c r="I10" s="10"/>
    </row>
    <row r="11" spans="1:9" s="39" customFormat="1" ht="33.9" customHeight="1">
      <c r="A11" s="135"/>
      <c r="B11" s="200"/>
      <c r="C11" s="201"/>
      <c r="D11" s="202"/>
      <c r="E11" s="200"/>
      <c r="F11" s="201"/>
      <c r="G11" s="201"/>
      <c r="H11" s="202"/>
      <c r="I11" s="10"/>
    </row>
    <row r="12" spans="1:9" s="39" customFormat="1" ht="33.9" customHeight="1">
      <c r="A12" s="135"/>
      <c r="B12" s="200"/>
      <c r="C12" s="201"/>
      <c r="D12" s="202"/>
      <c r="E12" s="200"/>
      <c r="F12" s="201"/>
      <c r="G12" s="201"/>
      <c r="H12" s="202"/>
      <c r="I12" s="10"/>
    </row>
    <row r="13" spans="1:9" s="39" customFormat="1" ht="33.9" customHeight="1">
      <c r="A13" s="135"/>
      <c r="B13" s="200"/>
      <c r="C13" s="201"/>
      <c r="D13" s="202"/>
      <c r="E13" s="200"/>
      <c r="F13" s="201"/>
      <c r="G13" s="201"/>
      <c r="H13" s="202"/>
      <c r="I13" s="10"/>
    </row>
    <row r="14" spans="1:9" s="39" customFormat="1" ht="33.9" customHeight="1">
      <c r="A14" s="135"/>
      <c r="B14" s="200"/>
      <c r="C14" s="201"/>
      <c r="D14" s="202"/>
      <c r="E14" s="200"/>
      <c r="F14" s="201"/>
      <c r="G14" s="201"/>
      <c r="H14" s="202"/>
      <c r="I14" s="10"/>
    </row>
    <row r="15" spans="1:9" s="39" customFormat="1" ht="33.9" customHeight="1">
      <c r="A15" s="135"/>
      <c r="B15" s="200"/>
      <c r="C15" s="201"/>
      <c r="D15" s="202"/>
      <c r="E15" s="200"/>
      <c r="F15" s="201"/>
      <c r="G15" s="201"/>
      <c r="H15" s="202"/>
      <c r="I15" s="10"/>
    </row>
    <row r="16" spans="1:9" s="39" customFormat="1" ht="33.9" customHeight="1">
      <c r="A16" s="135"/>
      <c r="B16" s="200"/>
      <c r="C16" s="201"/>
      <c r="D16" s="202"/>
      <c r="E16" s="200"/>
      <c r="F16" s="201"/>
      <c r="G16" s="201"/>
      <c r="H16" s="202"/>
      <c r="I16" s="10"/>
    </row>
    <row r="17" spans="1:9" s="39" customFormat="1" ht="15" customHeight="1">
      <c r="A17" s="90"/>
      <c r="B17" s="90"/>
      <c r="C17" s="90"/>
      <c r="D17" s="90"/>
      <c r="E17" s="90"/>
      <c r="F17" s="90"/>
      <c r="G17" s="90"/>
      <c r="H17" s="79" t="s">
        <v>98</v>
      </c>
      <c r="I17" s="38">
        <f>SUM(I10:I16)</f>
        <v>0</v>
      </c>
    </row>
    <row r="18" spans="1:9" ht="6.6" customHeight="1">
      <c r="A18" s="83"/>
      <c r="B18" s="83"/>
      <c r="C18" s="83"/>
      <c r="D18" s="83"/>
      <c r="E18" s="83"/>
      <c r="F18" s="83"/>
      <c r="G18" s="83"/>
      <c r="H18" s="83"/>
      <c r="I18" s="83"/>
    </row>
    <row r="19" spans="1:9" ht="2.1" customHeight="1">
      <c r="A19" s="81"/>
      <c r="B19" s="81"/>
      <c r="C19" s="81"/>
      <c r="E19" s="81"/>
      <c r="F19" s="81"/>
      <c r="G19" s="81"/>
      <c r="H19" s="81"/>
      <c r="I19" s="81"/>
    </row>
    <row r="20" spans="1:9" ht="15" customHeight="1">
      <c r="A20" s="40" t="s">
        <v>9</v>
      </c>
      <c r="B20" s="40"/>
      <c r="D20" s="40" t="s">
        <v>99</v>
      </c>
      <c r="E20" s="63"/>
      <c r="F20" s="40" t="s">
        <v>100</v>
      </c>
      <c r="G20" s="175"/>
      <c r="H20" s="228"/>
      <c r="I20" s="228"/>
    </row>
    <row r="21" spans="1:9" ht="11.1" customHeight="1">
      <c r="A21" s="166" t="s">
        <v>101</v>
      </c>
      <c r="B21" s="166"/>
      <c r="C21" s="166"/>
      <c r="D21" s="166"/>
      <c r="E21" s="166"/>
      <c r="F21" s="166"/>
      <c r="G21" s="166"/>
      <c r="H21" s="166"/>
      <c r="I21" s="166"/>
    </row>
    <row r="22" spans="1:9" ht="11.1" customHeight="1">
      <c r="A22" s="284"/>
      <c r="B22" s="284"/>
      <c r="C22" s="284"/>
      <c r="D22" s="284"/>
      <c r="E22" s="284"/>
      <c r="F22" s="284"/>
      <c r="G22" s="284"/>
      <c r="H22" s="284"/>
      <c r="I22" s="284"/>
    </row>
    <row r="23" spans="1:9">
      <c r="A23" s="40" t="s">
        <v>102</v>
      </c>
      <c r="B23" s="85" t="s">
        <v>103</v>
      </c>
      <c r="C23" s="77"/>
      <c r="D23" s="40" t="s">
        <v>104</v>
      </c>
      <c r="E23" s="171"/>
      <c r="F23" s="171"/>
      <c r="G23" s="171"/>
      <c r="H23" s="171"/>
      <c r="I23" s="171"/>
    </row>
    <row r="24" spans="1:9" ht="18.899999999999999" customHeight="1">
      <c r="A24" s="121" t="s">
        <v>208</v>
      </c>
      <c r="B24" s="121"/>
      <c r="C24" s="121"/>
      <c r="D24" s="121"/>
      <c r="E24" s="121"/>
      <c r="F24" s="121"/>
      <c r="G24" s="121"/>
      <c r="H24" s="187" t="str">
        <f>Auftrag_vFk!$Q$1</f>
        <v>IPA 2024</v>
      </c>
      <c r="I24" s="187"/>
    </row>
    <row r="25" spans="1:9" ht="6.6" customHeight="1">
      <c r="A25" s="284"/>
      <c r="B25" s="284"/>
      <c r="C25" s="284"/>
      <c r="D25" s="284"/>
      <c r="E25" s="284"/>
      <c r="F25" s="284"/>
      <c r="G25" s="284"/>
      <c r="H25" s="284"/>
      <c r="I25" s="284"/>
    </row>
    <row r="26" spans="1:9">
      <c r="A26" s="79" t="s">
        <v>73</v>
      </c>
      <c r="B26" s="79"/>
      <c r="C26" s="159" t="str">
        <f>IF(ISBLANK(Aufgabenstellung_vFk!E5),"",Aufgabenstellung_vFk!E5)</f>
        <v/>
      </c>
      <c r="D26" s="159"/>
      <c r="E26" s="159"/>
      <c r="F26" s="159"/>
      <c r="G26" s="19" t="s">
        <v>8</v>
      </c>
      <c r="H26" s="159" t="str">
        <f>$H$3</f>
        <v/>
      </c>
      <c r="I26" s="159"/>
    </row>
    <row r="27" spans="1:9" ht="6.6" customHeight="1">
      <c r="A27" s="162"/>
      <c r="B27" s="162"/>
      <c r="C27" s="162"/>
      <c r="D27" s="162"/>
      <c r="E27" s="162"/>
      <c r="F27" s="162"/>
      <c r="G27" s="162"/>
      <c r="H27" s="162"/>
      <c r="I27" s="162"/>
    </row>
    <row r="28" spans="1:9" s="35" customFormat="1" ht="14.4" customHeight="1">
      <c r="A28" s="30" t="s">
        <v>13</v>
      </c>
      <c r="B28" s="62"/>
      <c r="C28" s="31" t="s">
        <v>91</v>
      </c>
      <c r="D28" s="125" t="str">
        <f>IF(B28&gt;0,TEXT(B28,"TTTT"),"")</f>
        <v/>
      </c>
      <c r="E28" s="32" t="s">
        <v>10</v>
      </c>
      <c r="F28" s="33" t="str">
        <f>$F$5</f>
        <v/>
      </c>
      <c r="G28" s="34" t="s">
        <v>92</v>
      </c>
      <c r="H28" s="227" t="str">
        <f>$H$5</f>
        <v/>
      </c>
      <c r="I28" s="227"/>
    </row>
    <row r="29" spans="1:9" ht="6.6" customHeight="1">
      <c r="A29" s="284"/>
      <c r="B29" s="284"/>
      <c r="C29" s="284"/>
      <c r="D29" s="284"/>
      <c r="E29" s="284"/>
      <c r="F29" s="284"/>
      <c r="G29" s="284"/>
      <c r="H29" s="284"/>
      <c r="I29" s="284"/>
    </row>
    <row r="30" spans="1:9" ht="16.95" customHeight="1">
      <c r="A30" s="286" t="s">
        <v>93</v>
      </c>
      <c r="B30" s="286"/>
      <c r="C30" s="286"/>
      <c r="D30" s="286"/>
      <c r="E30" s="286"/>
      <c r="F30" s="286"/>
      <c r="G30" s="102"/>
      <c r="H30" s="287"/>
      <c r="I30" s="288"/>
    </row>
    <row r="31" spans="1:9" ht="6.6" customHeight="1">
      <c r="A31" s="90"/>
      <c r="B31" s="90"/>
      <c r="C31" s="90"/>
      <c r="D31" s="90"/>
      <c r="E31" s="90"/>
      <c r="F31" s="90"/>
      <c r="G31" s="90"/>
      <c r="H31" s="90"/>
      <c r="I31" s="90"/>
    </row>
    <row r="32" spans="1:9" s="37" customFormat="1" ht="29.1" customHeight="1">
      <c r="A32" s="20" t="s">
        <v>94</v>
      </c>
      <c r="B32" s="205" t="s">
        <v>95</v>
      </c>
      <c r="C32" s="207"/>
      <c r="D32" s="206"/>
      <c r="E32" s="289" t="s">
        <v>96</v>
      </c>
      <c r="F32" s="290"/>
      <c r="G32" s="290"/>
      <c r="H32" s="291"/>
      <c r="I32" s="36" t="s">
        <v>97</v>
      </c>
    </row>
    <row r="33" spans="1:9" s="39" customFormat="1" ht="33.9" customHeight="1">
      <c r="A33" s="135"/>
      <c r="B33" s="200"/>
      <c r="C33" s="201"/>
      <c r="D33" s="202"/>
      <c r="E33" s="200"/>
      <c r="F33" s="201"/>
      <c r="G33" s="201"/>
      <c r="H33" s="202"/>
      <c r="I33" s="10"/>
    </row>
    <row r="34" spans="1:9" s="39" customFormat="1" ht="33.9" customHeight="1">
      <c r="A34" s="135"/>
      <c r="B34" s="200"/>
      <c r="C34" s="201"/>
      <c r="D34" s="202"/>
      <c r="E34" s="200"/>
      <c r="F34" s="201"/>
      <c r="G34" s="201"/>
      <c r="H34" s="202"/>
      <c r="I34" s="10"/>
    </row>
    <row r="35" spans="1:9" s="39" customFormat="1" ht="33.9" customHeight="1">
      <c r="A35" s="135"/>
      <c r="B35" s="200"/>
      <c r="C35" s="201"/>
      <c r="D35" s="202"/>
      <c r="E35" s="200"/>
      <c r="F35" s="201"/>
      <c r="G35" s="201"/>
      <c r="H35" s="202"/>
      <c r="I35" s="10"/>
    </row>
    <row r="36" spans="1:9" s="39" customFormat="1" ht="33.9" customHeight="1">
      <c r="A36" s="135"/>
      <c r="B36" s="200"/>
      <c r="C36" s="201"/>
      <c r="D36" s="202"/>
      <c r="E36" s="200"/>
      <c r="F36" s="201"/>
      <c r="G36" s="201"/>
      <c r="H36" s="202"/>
      <c r="I36" s="10"/>
    </row>
    <row r="37" spans="1:9" s="39" customFormat="1" ht="33.9" customHeight="1">
      <c r="A37" s="135"/>
      <c r="B37" s="200"/>
      <c r="C37" s="201"/>
      <c r="D37" s="202"/>
      <c r="E37" s="200"/>
      <c r="F37" s="201"/>
      <c r="G37" s="201"/>
      <c r="H37" s="202"/>
      <c r="I37" s="10"/>
    </row>
    <row r="38" spans="1:9" s="39" customFormat="1" ht="33.9" customHeight="1">
      <c r="A38" s="135"/>
      <c r="B38" s="200"/>
      <c r="C38" s="201"/>
      <c r="D38" s="202"/>
      <c r="E38" s="200"/>
      <c r="F38" s="201"/>
      <c r="G38" s="201"/>
      <c r="H38" s="202"/>
      <c r="I38" s="10"/>
    </row>
    <row r="39" spans="1:9" s="39" customFormat="1" ht="33.9" customHeight="1">
      <c r="A39" s="135"/>
      <c r="B39" s="200"/>
      <c r="C39" s="201"/>
      <c r="D39" s="202"/>
      <c r="E39" s="200"/>
      <c r="F39" s="201"/>
      <c r="G39" s="201"/>
      <c r="H39" s="202"/>
      <c r="I39" s="10"/>
    </row>
    <row r="40" spans="1:9" s="39" customFormat="1" ht="15" customHeight="1">
      <c r="A40" s="90"/>
      <c r="B40" s="90"/>
      <c r="C40" s="90"/>
      <c r="D40" s="90"/>
      <c r="E40" s="90"/>
      <c r="F40" s="90"/>
      <c r="G40" s="90"/>
      <c r="H40" s="79" t="s">
        <v>98</v>
      </c>
      <c r="I40" s="38">
        <f>SUM(I33:I39)</f>
        <v>0</v>
      </c>
    </row>
    <row r="41" spans="1:9" ht="6.6" customHeight="1">
      <c r="A41" s="83"/>
      <c r="B41" s="83"/>
      <c r="C41" s="83"/>
      <c r="D41" s="83"/>
      <c r="E41" s="83"/>
      <c r="F41" s="83"/>
      <c r="G41" s="83"/>
      <c r="H41" s="83"/>
      <c r="I41" s="83"/>
    </row>
    <row r="42" spans="1:9" ht="2.1" customHeight="1">
      <c r="A42" s="81"/>
      <c r="B42" s="81"/>
      <c r="C42" s="81"/>
      <c r="E42" s="81"/>
      <c r="F42" s="81"/>
      <c r="G42" s="81"/>
      <c r="H42" s="81"/>
      <c r="I42" s="81"/>
    </row>
    <row r="43" spans="1:9" ht="15" customHeight="1">
      <c r="A43" s="40" t="s">
        <v>9</v>
      </c>
      <c r="B43" s="40"/>
      <c r="D43" s="40" t="s">
        <v>99</v>
      </c>
      <c r="E43" s="63"/>
      <c r="F43" s="40" t="s">
        <v>100</v>
      </c>
      <c r="G43" s="175"/>
      <c r="H43" s="228"/>
      <c r="I43" s="228"/>
    </row>
    <row r="44" spans="1:9" ht="11.1" customHeight="1">
      <c r="A44" s="166" t="s">
        <v>101</v>
      </c>
      <c r="B44" s="166"/>
      <c r="C44" s="166"/>
      <c r="D44" s="166"/>
      <c r="E44" s="166"/>
      <c r="F44" s="166"/>
      <c r="G44" s="166"/>
      <c r="H44" s="166"/>
      <c r="I44" s="166"/>
    </row>
    <row r="45" spans="1:9" ht="11.1" customHeight="1">
      <c r="A45" s="284"/>
      <c r="B45" s="284"/>
      <c r="C45" s="284"/>
      <c r="D45" s="284"/>
      <c r="E45" s="284"/>
      <c r="F45" s="284"/>
      <c r="G45" s="284"/>
      <c r="H45" s="284"/>
      <c r="I45" s="284"/>
    </row>
    <row r="46" spans="1:9">
      <c r="A46" s="40" t="s">
        <v>102</v>
      </c>
      <c r="B46" s="85" t="s">
        <v>103</v>
      </c>
      <c r="C46" s="77"/>
      <c r="D46" s="40" t="s">
        <v>104</v>
      </c>
      <c r="E46" s="171"/>
      <c r="F46" s="171"/>
      <c r="G46" s="171"/>
      <c r="H46" s="171"/>
      <c r="I46" s="171"/>
    </row>
    <row r="47" spans="1:9" ht="18.899999999999999" customHeight="1">
      <c r="A47" s="121" t="s">
        <v>208</v>
      </c>
      <c r="B47" s="121"/>
      <c r="C47" s="121"/>
      <c r="D47" s="121"/>
      <c r="E47" s="121"/>
      <c r="F47" s="121"/>
      <c r="G47" s="121"/>
      <c r="H47" s="187" t="str">
        <f>Auftrag_vFk!$Q$1</f>
        <v>IPA 2024</v>
      </c>
      <c r="I47" s="187"/>
    </row>
    <row r="48" spans="1:9" ht="6.6" customHeight="1">
      <c r="A48" s="284"/>
      <c r="B48" s="284"/>
      <c r="C48" s="284"/>
      <c r="D48" s="284"/>
      <c r="E48" s="284"/>
      <c r="F48" s="284"/>
      <c r="G48" s="284"/>
      <c r="H48" s="284"/>
      <c r="I48" s="284"/>
    </row>
    <row r="49" spans="1:9">
      <c r="A49" s="79" t="s">
        <v>73</v>
      </c>
      <c r="B49" s="79"/>
      <c r="C49" s="159" t="str">
        <f>IF(ISBLANK(Aufgabenstellung_vFk!E5),"",Aufgabenstellung_vFk!E5)</f>
        <v/>
      </c>
      <c r="D49" s="159"/>
      <c r="E49" s="159"/>
      <c r="F49" s="159"/>
      <c r="G49" s="19" t="s">
        <v>8</v>
      </c>
      <c r="H49" s="159" t="str">
        <f>$H$3</f>
        <v/>
      </c>
      <c r="I49" s="159"/>
    </row>
    <row r="50" spans="1:9" ht="6.6" customHeight="1">
      <c r="A50" s="162"/>
      <c r="B50" s="162"/>
      <c r="C50" s="162"/>
      <c r="D50" s="162"/>
      <c r="E50" s="162"/>
      <c r="F50" s="162"/>
      <c r="G50" s="162"/>
      <c r="H50" s="162"/>
      <c r="I50" s="162"/>
    </row>
    <row r="51" spans="1:9" s="35" customFormat="1" ht="14.4" customHeight="1">
      <c r="A51" s="30" t="s">
        <v>13</v>
      </c>
      <c r="B51" s="62"/>
      <c r="C51" s="31" t="s">
        <v>91</v>
      </c>
      <c r="D51" s="125" t="str">
        <f>IF(B51&gt;0,TEXT(B51,"TTTT"),"")</f>
        <v/>
      </c>
      <c r="E51" s="32" t="s">
        <v>10</v>
      </c>
      <c r="F51" s="33" t="str">
        <f>$F$5</f>
        <v/>
      </c>
      <c r="G51" s="34" t="s">
        <v>92</v>
      </c>
      <c r="H51" s="227" t="str">
        <f>$H$5</f>
        <v/>
      </c>
      <c r="I51" s="227"/>
    </row>
    <row r="52" spans="1:9" ht="6.6" customHeight="1">
      <c r="A52" s="284"/>
      <c r="B52" s="284"/>
      <c r="C52" s="284"/>
      <c r="D52" s="284"/>
      <c r="E52" s="284"/>
      <c r="F52" s="284"/>
      <c r="G52" s="284"/>
      <c r="H52" s="284"/>
      <c r="I52" s="284"/>
    </row>
    <row r="53" spans="1:9" ht="16.95" customHeight="1">
      <c r="A53" s="286" t="s">
        <v>93</v>
      </c>
      <c r="B53" s="286"/>
      <c r="C53" s="286"/>
      <c r="D53" s="286"/>
      <c r="E53" s="286"/>
      <c r="F53" s="286"/>
      <c r="G53" s="102"/>
      <c r="H53" s="287"/>
      <c r="I53" s="288"/>
    </row>
    <row r="54" spans="1:9" ht="6.6" customHeight="1">
      <c r="A54" s="90"/>
      <c r="B54" s="90"/>
      <c r="C54" s="90"/>
      <c r="D54" s="90"/>
      <c r="E54" s="90"/>
      <c r="F54" s="90"/>
      <c r="G54" s="90"/>
      <c r="H54" s="90"/>
      <c r="I54" s="90"/>
    </row>
    <row r="55" spans="1:9" s="37" customFormat="1" ht="29.1" customHeight="1">
      <c r="A55" s="20" t="s">
        <v>94</v>
      </c>
      <c r="B55" s="205" t="s">
        <v>95</v>
      </c>
      <c r="C55" s="207"/>
      <c r="D55" s="206"/>
      <c r="E55" s="289" t="s">
        <v>96</v>
      </c>
      <c r="F55" s="290"/>
      <c r="G55" s="290"/>
      <c r="H55" s="291"/>
      <c r="I55" s="36" t="s">
        <v>97</v>
      </c>
    </row>
    <row r="56" spans="1:9" s="39" customFormat="1" ht="33.9" customHeight="1">
      <c r="A56" s="135"/>
      <c r="B56" s="200"/>
      <c r="C56" s="201"/>
      <c r="D56" s="202"/>
      <c r="E56" s="200"/>
      <c r="F56" s="201"/>
      <c r="G56" s="201"/>
      <c r="H56" s="202"/>
      <c r="I56" s="10"/>
    </row>
    <row r="57" spans="1:9" s="39" customFormat="1" ht="33.9" customHeight="1">
      <c r="A57" s="135"/>
      <c r="B57" s="200"/>
      <c r="C57" s="201"/>
      <c r="D57" s="202"/>
      <c r="E57" s="200"/>
      <c r="F57" s="201"/>
      <c r="G57" s="201"/>
      <c r="H57" s="202"/>
      <c r="I57" s="10"/>
    </row>
    <row r="58" spans="1:9" s="39" customFormat="1" ht="33.9" customHeight="1">
      <c r="A58" s="135"/>
      <c r="B58" s="200"/>
      <c r="C58" s="201"/>
      <c r="D58" s="202"/>
      <c r="E58" s="200"/>
      <c r="F58" s="201"/>
      <c r="G58" s="201"/>
      <c r="H58" s="202"/>
      <c r="I58" s="10"/>
    </row>
    <row r="59" spans="1:9" s="39" customFormat="1" ht="33.9" customHeight="1">
      <c r="A59" s="135"/>
      <c r="B59" s="200"/>
      <c r="C59" s="201"/>
      <c r="D59" s="202"/>
      <c r="E59" s="200"/>
      <c r="F59" s="201"/>
      <c r="G59" s="201"/>
      <c r="H59" s="202"/>
      <c r="I59" s="10"/>
    </row>
    <row r="60" spans="1:9" s="39" customFormat="1" ht="33.9" customHeight="1">
      <c r="A60" s="135"/>
      <c r="B60" s="200"/>
      <c r="C60" s="201"/>
      <c r="D60" s="202"/>
      <c r="E60" s="200"/>
      <c r="F60" s="201"/>
      <c r="G60" s="201"/>
      <c r="H60" s="202"/>
      <c r="I60" s="10"/>
    </row>
    <row r="61" spans="1:9" s="39" customFormat="1" ht="33.9" customHeight="1">
      <c r="A61" s="135"/>
      <c r="B61" s="200"/>
      <c r="C61" s="201"/>
      <c r="D61" s="202"/>
      <c r="E61" s="200"/>
      <c r="F61" s="201"/>
      <c r="G61" s="201"/>
      <c r="H61" s="202"/>
      <c r="I61" s="10"/>
    </row>
    <row r="62" spans="1:9" s="39" customFormat="1" ht="33.9" customHeight="1">
      <c r="A62" s="135"/>
      <c r="B62" s="200"/>
      <c r="C62" s="201"/>
      <c r="D62" s="202"/>
      <c r="E62" s="200"/>
      <c r="F62" s="201"/>
      <c r="G62" s="201"/>
      <c r="H62" s="202"/>
      <c r="I62" s="10"/>
    </row>
    <row r="63" spans="1:9" s="39" customFormat="1" ht="15" customHeight="1">
      <c r="A63" s="90"/>
      <c r="B63" s="90"/>
      <c r="C63" s="90"/>
      <c r="D63" s="90"/>
      <c r="E63" s="90"/>
      <c r="F63" s="90"/>
      <c r="G63" s="90"/>
      <c r="H63" s="79" t="s">
        <v>98</v>
      </c>
      <c r="I63" s="38">
        <f>SUM(I56:I62)</f>
        <v>0</v>
      </c>
    </row>
    <row r="64" spans="1:9" ht="6.6" customHeight="1">
      <c r="A64" s="83"/>
      <c r="B64" s="83"/>
      <c r="C64" s="83"/>
      <c r="D64" s="83"/>
      <c r="E64" s="83"/>
      <c r="F64" s="83"/>
      <c r="G64" s="83"/>
      <c r="H64" s="83"/>
      <c r="I64" s="83"/>
    </row>
    <row r="65" spans="1:9" ht="2.1" customHeight="1">
      <c r="A65" s="81"/>
      <c r="B65" s="81"/>
      <c r="C65" s="81"/>
      <c r="E65" s="81"/>
      <c r="F65" s="81"/>
      <c r="G65" s="81"/>
      <c r="H65" s="81"/>
      <c r="I65" s="81"/>
    </row>
    <row r="66" spans="1:9" ht="15" customHeight="1">
      <c r="A66" s="40" t="s">
        <v>9</v>
      </c>
      <c r="B66" s="40"/>
      <c r="D66" s="40" t="s">
        <v>99</v>
      </c>
      <c r="E66" s="63"/>
      <c r="F66" s="40" t="s">
        <v>100</v>
      </c>
      <c r="G66" s="175"/>
      <c r="H66" s="228"/>
      <c r="I66" s="228"/>
    </row>
    <row r="67" spans="1:9" ht="11.1" customHeight="1">
      <c r="A67" s="166" t="s">
        <v>101</v>
      </c>
      <c r="B67" s="166"/>
      <c r="C67" s="166"/>
      <c r="D67" s="166"/>
      <c r="E67" s="166"/>
      <c r="F67" s="166"/>
      <c r="G67" s="166"/>
      <c r="H67" s="166"/>
      <c r="I67" s="166"/>
    </row>
    <row r="68" spans="1:9" ht="11.1" customHeight="1">
      <c r="A68" s="284"/>
      <c r="B68" s="284"/>
      <c r="C68" s="284"/>
      <c r="D68" s="284"/>
      <c r="E68" s="284"/>
      <c r="F68" s="284"/>
      <c r="G68" s="284"/>
      <c r="H68" s="284"/>
      <c r="I68" s="284"/>
    </row>
    <row r="69" spans="1:9">
      <c r="A69" s="40" t="s">
        <v>102</v>
      </c>
      <c r="B69" s="85" t="s">
        <v>103</v>
      </c>
      <c r="C69" s="77"/>
      <c r="D69" s="40" t="s">
        <v>104</v>
      </c>
      <c r="E69" s="171"/>
      <c r="F69" s="171"/>
      <c r="G69" s="171"/>
      <c r="H69" s="171"/>
      <c r="I69" s="171"/>
    </row>
    <row r="70" spans="1:9" ht="18.899999999999999" customHeight="1">
      <c r="A70" s="121" t="s">
        <v>208</v>
      </c>
      <c r="B70" s="121"/>
      <c r="C70" s="121"/>
      <c r="D70" s="121"/>
      <c r="E70" s="121"/>
      <c r="F70" s="121"/>
      <c r="G70" s="121"/>
      <c r="H70" s="187" t="str">
        <f>Auftrag_vFk!$Q$1</f>
        <v>IPA 2024</v>
      </c>
      <c r="I70" s="187"/>
    </row>
    <row r="71" spans="1:9" ht="6.6" customHeight="1">
      <c r="A71" s="284"/>
      <c r="B71" s="284"/>
      <c r="C71" s="284"/>
      <c r="D71" s="284"/>
      <c r="E71" s="284"/>
      <c r="F71" s="284"/>
      <c r="G71" s="284"/>
      <c r="H71" s="284"/>
      <c r="I71" s="284"/>
    </row>
    <row r="72" spans="1:9">
      <c r="A72" s="79" t="s">
        <v>73</v>
      </c>
      <c r="B72" s="79"/>
      <c r="C72" s="159" t="str">
        <f>IF(ISBLANK(Aufgabenstellung_vFk!E5),"",Aufgabenstellung_vFk!E5)</f>
        <v/>
      </c>
      <c r="D72" s="159"/>
      <c r="E72" s="159"/>
      <c r="F72" s="159"/>
      <c r="G72" s="19" t="s">
        <v>8</v>
      </c>
      <c r="H72" s="159" t="str">
        <f>$H$3</f>
        <v/>
      </c>
      <c r="I72" s="159"/>
    </row>
    <row r="73" spans="1:9" ht="6.6" customHeight="1">
      <c r="A73" s="162"/>
      <c r="B73" s="162"/>
      <c r="C73" s="162"/>
      <c r="D73" s="162"/>
      <c r="E73" s="162"/>
      <c r="F73" s="162"/>
      <c r="G73" s="162"/>
      <c r="H73" s="162"/>
      <c r="I73" s="162"/>
    </row>
    <row r="74" spans="1:9" s="35" customFormat="1" ht="14.4" customHeight="1">
      <c r="A74" s="30" t="s">
        <v>13</v>
      </c>
      <c r="B74" s="62"/>
      <c r="C74" s="31" t="s">
        <v>91</v>
      </c>
      <c r="D74" s="125" t="str">
        <f>IF(B74&gt;0,TEXT(B74,"TTTT"),"")</f>
        <v/>
      </c>
      <c r="E74" s="32" t="s">
        <v>10</v>
      </c>
      <c r="F74" s="33" t="str">
        <f>$F$5</f>
        <v/>
      </c>
      <c r="G74" s="34" t="s">
        <v>92</v>
      </c>
      <c r="H74" s="227" t="str">
        <f>$H$5</f>
        <v/>
      </c>
      <c r="I74" s="227"/>
    </row>
    <row r="75" spans="1:9" ht="6.6" customHeight="1">
      <c r="A75" s="284"/>
      <c r="B75" s="284"/>
      <c r="C75" s="284"/>
      <c r="D75" s="284"/>
      <c r="E75" s="284"/>
      <c r="F75" s="284"/>
      <c r="G75" s="284"/>
      <c r="H75" s="284"/>
      <c r="I75" s="284"/>
    </row>
    <row r="76" spans="1:9" ht="16.95" customHeight="1">
      <c r="A76" s="286" t="s">
        <v>93</v>
      </c>
      <c r="B76" s="286"/>
      <c r="C76" s="286"/>
      <c r="D76" s="286"/>
      <c r="E76" s="286"/>
      <c r="F76" s="286"/>
      <c r="G76" s="102"/>
      <c r="H76" s="287"/>
      <c r="I76" s="288"/>
    </row>
    <row r="77" spans="1:9" ht="6.6" customHeight="1">
      <c r="A77" s="90"/>
      <c r="B77" s="90"/>
      <c r="C77" s="90"/>
      <c r="D77" s="90"/>
      <c r="E77" s="90"/>
      <c r="F77" s="90"/>
      <c r="G77" s="90"/>
      <c r="H77" s="90"/>
      <c r="I77" s="90"/>
    </row>
    <row r="78" spans="1:9" s="37" customFormat="1" ht="29.1" customHeight="1">
      <c r="A78" s="20" t="s">
        <v>94</v>
      </c>
      <c r="B78" s="205" t="s">
        <v>95</v>
      </c>
      <c r="C78" s="207"/>
      <c r="D78" s="206"/>
      <c r="E78" s="289" t="s">
        <v>96</v>
      </c>
      <c r="F78" s="290"/>
      <c r="G78" s="290"/>
      <c r="H78" s="291"/>
      <c r="I78" s="36" t="s">
        <v>97</v>
      </c>
    </row>
    <row r="79" spans="1:9" s="39" customFormat="1" ht="33.9" customHeight="1">
      <c r="A79" s="135"/>
      <c r="B79" s="200"/>
      <c r="C79" s="201"/>
      <c r="D79" s="202"/>
      <c r="E79" s="200"/>
      <c r="F79" s="201"/>
      <c r="G79" s="201"/>
      <c r="H79" s="202"/>
      <c r="I79" s="10"/>
    </row>
    <row r="80" spans="1:9" s="39" customFormat="1" ht="33.9" customHeight="1">
      <c r="A80" s="135"/>
      <c r="B80" s="200"/>
      <c r="C80" s="201"/>
      <c r="D80" s="202"/>
      <c r="E80" s="200"/>
      <c r="F80" s="201"/>
      <c r="G80" s="201"/>
      <c r="H80" s="202"/>
      <c r="I80" s="10"/>
    </row>
    <row r="81" spans="1:9" s="39" customFormat="1" ht="33.9" customHeight="1">
      <c r="A81" s="135"/>
      <c r="B81" s="200"/>
      <c r="C81" s="201"/>
      <c r="D81" s="202"/>
      <c r="E81" s="200"/>
      <c r="F81" s="201"/>
      <c r="G81" s="201"/>
      <c r="H81" s="202"/>
      <c r="I81" s="10"/>
    </row>
    <row r="82" spans="1:9" s="39" customFormat="1" ht="33.9" customHeight="1">
      <c r="A82" s="135"/>
      <c r="B82" s="200"/>
      <c r="C82" s="201"/>
      <c r="D82" s="202"/>
      <c r="E82" s="200"/>
      <c r="F82" s="201"/>
      <c r="G82" s="201"/>
      <c r="H82" s="202"/>
      <c r="I82" s="10"/>
    </row>
    <row r="83" spans="1:9" s="39" customFormat="1" ht="33.9" customHeight="1">
      <c r="A83" s="135"/>
      <c r="B83" s="200"/>
      <c r="C83" s="201"/>
      <c r="D83" s="202"/>
      <c r="E83" s="200"/>
      <c r="F83" s="201"/>
      <c r="G83" s="201"/>
      <c r="H83" s="202"/>
      <c r="I83" s="10"/>
    </row>
    <row r="84" spans="1:9" s="39" customFormat="1" ht="33.9" customHeight="1">
      <c r="A84" s="135"/>
      <c r="B84" s="200"/>
      <c r="C84" s="201"/>
      <c r="D84" s="202"/>
      <c r="E84" s="200"/>
      <c r="F84" s="201"/>
      <c r="G84" s="201"/>
      <c r="H84" s="202"/>
      <c r="I84" s="10"/>
    </row>
    <row r="85" spans="1:9" s="39" customFormat="1" ht="33.9" customHeight="1">
      <c r="A85" s="135"/>
      <c r="B85" s="200"/>
      <c r="C85" s="201"/>
      <c r="D85" s="202"/>
      <c r="E85" s="200"/>
      <c r="F85" s="201"/>
      <c r="G85" s="201"/>
      <c r="H85" s="202"/>
      <c r="I85" s="10"/>
    </row>
    <row r="86" spans="1:9" s="39" customFormat="1" ht="15" customHeight="1">
      <c r="A86" s="90"/>
      <c r="B86" s="90"/>
      <c r="C86" s="90"/>
      <c r="D86" s="90"/>
      <c r="E86" s="90"/>
      <c r="F86" s="90"/>
      <c r="G86" s="90"/>
      <c r="H86" s="79" t="s">
        <v>98</v>
      </c>
      <c r="I86" s="38">
        <f>SUM(I79:I85)</f>
        <v>0</v>
      </c>
    </row>
    <row r="87" spans="1:9" ht="6.6" customHeight="1">
      <c r="A87" s="83"/>
      <c r="B87" s="83"/>
      <c r="C87" s="83"/>
      <c r="D87" s="83"/>
      <c r="E87" s="83"/>
      <c r="F87" s="83"/>
      <c r="G87" s="83"/>
      <c r="H87" s="83"/>
      <c r="I87" s="83"/>
    </row>
    <row r="88" spans="1:9" ht="2.1" customHeight="1">
      <c r="A88" s="81"/>
      <c r="B88" s="81"/>
      <c r="C88" s="81"/>
      <c r="E88" s="81"/>
      <c r="F88" s="81"/>
      <c r="G88" s="81"/>
      <c r="H88" s="81"/>
      <c r="I88" s="81"/>
    </row>
    <row r="89" spans="1:9" ht="15" customHeight="1">
      <c r="A89" s="40" t="s">
        <v>9</v>
      </c>
      <c r="B89" s="40"/>
      <c r="D89" s="40" t="s">
        <v>99</v>
      </c>
      <c r="E89" s="8"/>
      <c r="F89" s="40" t="s">
        <v>100</v>
      </c>
      <c r="G89" s="175"/>
      <c r="H89" s="228"/>
      <c r="I89" s="228"/>
    </row>
    <row r="90" spans="1:9" ht="11.1" customHeight="1">
      <c r="A90" s="166" t="s">
        <v>101</v>
      </c>
      <c r="B90" s="166"/>
      <c r="C90" s="166"/>
      <c r="D90" s="166"/>
      <c r="E90" s="166"/>
      <c r="F90" s="166"/>
      <c r="G90" s="166"/>
      <c r="H90" s="166"/>
      <c r="I90" s="166"/>
    </row>
    <row r="91" spans="1:9" ht="11.1" customHeight="1">
      <c r="A91" s="284"/>
      <c r="B91" s="284"/>
      <c r="C91" s="284"/>
      <c r="D91" s="284"/>
      <c r="E91" s="284"/>
      <c r="F91" s="284"/>
      <c r="G91" s="284"/>
      <c r="H91" s="284"/>
      <c r="I91" s="284"/>
    </row>
    <row r="92" spans="1:9">
      <c r="A92" s="40" t="s">
        <v>102</v>
      </c>
      <c r="B92" s="85" t="s">
        <v>103</v>
      </c>
      <c r="C92" s="77"/>
      <c r="D92" s="40" t="s">
        <v>104</v>
      </c>
      <c r="E92" s="171"/>
      <c r="F92" s="171"/>
      <c r="G92" s="171"/>
      <c r="H92" s="171"/>
      <c r="I92" s="171"/>
    </row>
    <row r="93" spans="1:9" ht="18.899999999999999" customHeight="1">
      <c r="A93" s="121" t="s">
        <v>208</v>
      </c>
      <c r="B93" s="121"/>
      <c r="C93" s="121"/>
      <c r="D93" s="121"/>
      <c r="E93" s="121"/>
      <c r="F93" s="121"/>
      <c r="G93" s="121"/>
      <c r="H93" s="187" t="str">
        <f>Auftrag_vFk!$Q$1</f>
        <v>IPA 2024</v>
      </c>
      <c r="I93" s="187"/>
    </row>
    <row r="94" spans="1:9" ht="6.6" customHeight="1">
      <c r="A94" s="284"/>
      <c r="B94" s="284"/>
      <c r="C94" s="284"/>
      <c r="D94" s="284"/>
      <c r="E94" s="284"/>
      <c r="F94" s="284"/>
      <c r="G94" s="284"/>
      <c r="H94" s="284"/>
      <c r="I94" s="284"/>
    </row>
    <row r="95" spans="1:9">
      <c r="A95" s="79" t="s">
        <v>73</v>
      </c>
      <c r="B95" s="79"/>
      <c r="C95" s="159" t="str">
        <f>IF(ISBLANK(Aufgabenstellung_vFk!E5),"",Aufgabenstellung_vFk!E5)</f>
        <v/>
      </c>
      <c r="D95" s="159"/>
      <c r="E95" s="159"/>
      <c r="F95" s="159"/>
      <c r="G95" s="19" t="s">
        <v>8</v>
      </c>
      <c r="H95" s="159" t="str">
        <f>$H$3</f>
        <v/>
      </c>
      <c r="I95" s="159"/>
    </row>
    <row r="96" spans="1:9" ht="6.6" customHeight="1">
      <c r="A96" s="162"/>
      <c r="B96" s="162"/>
      <c r="C96" s="162"/>
      <c r="D96" s="162"/>
      <c r="E96" s="162"/>
      <c r="F96" s="162"/>
      <c r="G96" s="162"/>
      <c r="H96" s="162"/>
      <c r="I96" s="162"/>
    </row>
    <row r="97" spans="1:9" s="35" customFormat="1" ht="14.4" customHeight="1">
      <c r="A97" s="30" t="s">
        <v>13</v>
      </c>
      <c r="B97" s="62"/>
      <c r="C97" s="31" t="s">
        <v>91</v>
      </c>
      <c r="D97" s="125" t="str">
        <f>IF(B97&gt;0,TEXT(B97,"TTTT"),"")</f>
        <v/>
      </c>
      <c r="E97" s="32" t="s">
        <v>10</v>
      </c>
      <c r="F97" s="33" t="str">
        <f>$F$5</f>
        <v/>
      </c>
      <c r="G97" s="34" t="s">
        <v>92</v>
      </c>
      <c r="H97" s="227" t="str">
        <f>$H$5</f>
        <v/>
      </c>
      <c r="I97" s="227"/>
    </row>
    <row r="98" spans="1:9" ht="6.6" customHeight="1">
      <c r="A98" s="284"/>
      <c r="B98" s="284"/>
      <c r="C98" s="284"/>
      <c r="D98" s="284"/>
      <c r="E98" s="284"/>
      <c r="F98" s="284"/>
      <c r="G98" s="284"/>
      <c r="H98" s="284"/>
      <c r="I98" s="284"/>
    </row>
    <row r="99" spans="1:9" ht="16.95" customHeight="1">
      <c r="A99" s="286" t="s">
        <v>93</v>
      </c>
      <c r="B99" s="286"/>
      <c r="C99" s="286"/>
      <c r="D99" s="286"/>
      <c r="E99" s="286"/>
      <c r="F99" s="286"/>
      <c r="G99" s="102"/>
      <c r="H99" s="287"/>
      <c r="I99" s="288"/>
    </row>
    <row r="100" spans="1:9" ht="6.6" customHeight="1">
      <c r="A100" s="90"/>
      <c r="B100" s="90"/>
      <c r="C100" s="90"/>
      <c r="D100" s="90"/>
      <c r="E100" s="90"/>
      <c r="F100" s="90"/>
      <c r="G100" s="90"/>
      <c r="H100" s="90"/>
      <c r="I100" s="90"/>
    </row>
    <row r="101" spans="1:9" s="37" customFormat="1" ht="29.1" customHeight="1">
      <c r="A101" s="20" t="s">
        <v>94</v>
      </c>
      <c r="B101" s="205" t="s">
        <v>95</v>
      </c>
      <c r="C101" s="207"/>
      <c r="D101" s="206"/>
      <c r="E101" s="289" t="s">
        <v>96</v>
      </c>
      <c r="F101" s="290"/>
      <c r="G101" s="290"/>
      <c r="H101" s="291"/>
      <c r="I101" s="36" t="s">
        <v>97</v>
      </c>
    </row>
    <row r="102" spans="1:9" s="39" customFormat="1" ht="15" customHeight="1">
      <c r="A102" s="135"/>
      <c r="B102" s="200"/>
      <c r="C102" s="201"/>
      <c r="D102" s="202"/>
      <c r="E102" s="200"/>
      <c r="F102" s="201"/>
      <c r="G102" s="201"/>
      <c r="H102" s="202"/>
      <c r="I102" s="10"/>
    </row>
    <row r="103" spans="1:9" s="39" customFormat="1" ht="15" customHeight="1">
      <c r="A103" s="135"/>
      <c r="B103" s="200"/>
      <c r="C103" s="201"/>
      <c r="D103" s="202"/>
      <c r="E103" s="200"/>
      <c r="F103" s="201"/>
      <c r="G103" s="201"/>
      <c r="H103" s="202"/>
      <c r="I103" s="10"/>
    </row>
    <row r="104" spans="1:9" s="39" customFormat="1" ht="15" customHeight="1">
      <c r="A104" s="135"/>
      <c r="B104" s="200"/>
      <c r="C104" s="201"/>
      <c r="D104" s="202"/>
      <c r="E104" s="200"/>
      <c r="F104" s="201"/>
      <c r="G104" s="201"/>
      <c r="H104" s="202"/>
      <c r="I104" s="10"/>
    </row>
    <row r="105" spans="1:9" s="39" customFormat="1" ht="15" customHeight="1">
      <c r="A105" s="135"/>
      <c r="B105" s="200"/>
      <c r="C105" s="201"/>
      <c r="D105" s="202"/>
      <c r="E105" s="200"/>
      <c r="F105" s="201"/>
      <c r="G105" s="201"/>
      <c r="H105" s="202"/>
      <c r="I105" s="10"/>
    </row>
    <row r="106" spans="1:9" s="39" customFormat="1" ht="15" customHeight="1">
      <c r="A106" s="135"/>
      <c r="B106" s="200"/>
      <c r="C106" s="201"/>
      <c r="D106" s="202"/>
      <c r="E106" s="200"/>
      <c r="F106" s="201"/>
      <c r="G106" s="201"/>
      <c r="H106" s="202"/>
      <c r="I106" s="10"/>
    </row>
    <row r="107" spans="1:9" s="39" customFormat="1" ht="15" customHeight="1">
      <c r="A107" s="135"/>
      <c r="B107" s="200"/>
      <c r="C107" s="201"/>
      <c r="D107" s="202"/>
      <c r="E107" s="200"/>
      <c r="F107" s="201"/>
      <c r="G107" s="201"/>
      <c r="H107" s="202"/>
      <c r="I107" s="10"/>
    </row>
    <row r="108" spans="1:9" s="39" customFormat="1" ht="15" customHeight="1">
      <c r="A108" s="135"/>
      <c r="B108" s="200"/>
      <c r="C108" s="201"/>
      <c r="D108" s="202"/>
      <c r="E108" s="200"/>
      <c r="F108" s="201"/>
      <c r="G108" s="201"/>
      <c r="H108" s="202"/>
      <c r="I108" s="10"/>
    </row>
    <row r="109" spans="1:9" s="39" customFormat="1" ht="15" customHeight="1">
      <c r="A109" s="135"/>
      <c r="B109" s="200"/>
      <c r="C109" s="201"/>
      <c r="D109" s="202"/>
      <c r="E109" s="200"/>
      <c r="F109" s="201"/>
      <c r="G109" s="201"/>
      <c r="H109" s="202"/>
      <c r="I109" s="10"/>
    </row>
    <row r="110" spans="1:9" s="39" customFormat="1" ht="15" customHeight="1">
      <c r="A110" s="135"/>
      <c r="B110" s="200"/>
      <c r="C110" s="201"/>
      <c r="D110" s="202"/>
      <c r="E110" s="200"/>
      <c r="F110" s="201"/>
      <c r="G110" s="201"/>
      <c r="H110" s="202"/>
      <c r="I110" s="10"/>
    </row>
    <row r="111" spans="1:9" s="39" customFormat="1" ht="15" customHeight="1">
      <c r="A111" s="135"/>
      <c r="B111" s="200"/>
      <c r="C111" s="201"/>
      <c r="D111" s="202"/>
      <c r="E111" s="200"/>
      <c r="F111" s="201"/>
      <c r="G111" s="201"/>
      <c r="H111" s="202"/>
      <c r="I111" s="10"/>
    </row>
    <row r="112" spans="1:9" s="39" customFormat="1" ht="15" customHeight="1">
      <c r="A112" s="135"/>
      <c r="B112" s="200"/>
      <c r="C112" s="201"/>
      <c r="D112" s="202"/>
      <c r="E112" s="200"/>
      <c r="F112" s="201"/>
      <c r="G112" s="201"/>
      <c r="H112" s="202"/>
      <c r="I112" s="10"/>
    </row>
    <row r="113" spans="1:9" s="39" customFormat="1" ht="15" customHeight="1">
      <c r="A113" s="135"/>
      <c r="B113" s="200"/>
      <c r="C113" s="201"/>
      <c r="D113" s="202"/>
      <c r="E113" s="200"/>
      <c r="F113" s="201"/>
      <c r="G113" s="201"/>
      <c r="H113" s="202"/>
      <c r="I113" s="10"/>
    </row>
    <row r="114" spans="1:9" s="39" customFormat="1" ht="15" customHeight="1">
      <c r="A114" s="135"/>
      <c r="B114" s="200"/>
      <c r="C114" s="201"/>
      <c r="D114" s="202"/>
      <c r="E114" s="200"/>
      <c r="F114" s="201"/>
      <c r="G114" s="201"/>
      <c r="H114" s="202"/>
      <c r="I114" s="10"/>
    </row>
    <row r="115" spans="1:9" s="39" customFormat="1" ht="15" customHeight="1">
      <c r="A115" s="135"/>
      <c r="B115" s="200"/>
      <c r="C115" s="201"/>
      <c r="D115" s="202"/>
      <c r="E115" s="200"/>
      <c r="F115" s="201"/>
      <c r="G115" s="201"/>
      <c r="H115" s="202"/>
      <c r="I115" s="10"/>
    </row>
    <row r="116" spans="1:9" s="39" customFormat="1" ht="15" customHeight="1">
      <c r="A116" s="135"/>
      <c r="B116" s="200"/>
      <c r="C116" s="201"/>
      <c r="D116" s="202"/>
      <c r="E116" s="200"/>
      <c r="F116" s="201"/>
      <c r="G116" s="201"/>
      <c r="H116" s="202"/>
      <c r="I116" s="10"/>
    </row>
    <row r="117" spans="1:9" s="39" customFormat="1" ht="15" customHeight="1">
      <c r="A117" s="135"/>
      <c r="B117" s="200"/>
      <c r="C117" s="201"/>
      <c r="D117" s="202"/>
      <c r="E117" s="200"/>
      <c r="F117" s="201"/>
      <c r="G117" s="201"/>
      <c r="H117" s="202"/>
      <c r="I117" s="10"/>
    </row>
    <row r="118" spans="1:9" s="39" customFormat="1" ht="15" customHeight="1">
      <c r="A118" s="135"/>
      <c r="B118" s="200"/>
      <c r="C118" s="201"/>
      <c r="D118" s="202"/>
      <c r="E118" s="200"/>
      <c r="F118" s="201"/>
      <c r="G118" s="201"/>
      <c r="H118" s="202"/>
      <c r="I118" s="10"/>
    </row>
    <row r="119" spans="1:9" s="39" customFormat="1" ht="15" customHeight="1">
      <c r="A119" s="90"/>
      <c r="B119" s="90"/>
      <c r="C119" s="90"/>
      <c r="D119" s="90"/>
      <c r="E119" s="90"/>
      <c r="F119" s="90"/>
      <c r="G119" s="90"/>
      <c r="H119" s="79" t="s">
        <v>98</v>
      </c>
      <c r="I119" s="38">
        <f>SUM(I102:I118)</f>
        <v>0</v>
      </c>
    </row>
    <row r="120" spans="1:9" ht="6.6" customHeight="1">
      <c r="A120" s="83"/>
      <c r="B120" s="83"/>
      <c r="C120" s="83"/>
      <c r="D120" s="83"/>
      <c r="E120" s="83"/>
      <c r="F120" s="83"/>
      <c r="G120" s="83"/>
      <c r="H120" s="83"/>
      <c r="I120" s="83"/>
    </row>
    <row r="121" spans="1:9" ht="2.1" customHeight="1">
      <c r="A121" s="81"/>
      <c r="B121" s="81"/>
      <c r="C121" s="81"/>
      <c r="E121" s="81"/>
      <c r="F121" s="81"/>
      <c r="G121" s="81"/>
      <c r="H121" s="81"/>
      <c r="I121" s="81"/>
    </row>
    <row r="122" spans="1:9" ht="15" customHeight="1">
      <c r="A122" s="40" t="s">
        <v>9</v>
      </c>
      <c r="B122" s="40"/>
      <c r="D122" s="40" t="s">
        <v>99</v>
      </c>
      <c r="E122" s="8"/>
      <c r="F122" s="40" t="s">
        <v>100</v>
      </c>
      <c r="G122" s="175"/>
      <c r="H122" s="228"/>
      <c r="I122" s="228"/>
    </row>
    <row r="123" spans="1:9" ht="11.1" customHeight="1">
      <c r="A123" s="166" t="s">
        <v>101</v>
      </c>
      <c r="B123" s="166"/>
      <c r="C123" s="166"/>
      <c r="D123" s="166"/>
      <c r="E123" s="166"/>
      <c r="F123" s="166"/>
      <c r="G123" s="166"/>
      <c r="H123" s="166"/>
      <c r="I123" s="166"/>
    </row>
    <row r="124" spans="1:9" ht="11.1" customHeight="1">
      <c r="A124" s="284"/>
      <c r="B124" s="284"/>
      <c r="C124" s="284"/>
      <c r="D124" s="284"/>
      <c r="E124" s="284"/>
      <c r="F124" s="284"/>
      <c r="G124" s="284"/>
      <c r="H124" s="284"/>
      <c r="I124" s="284"/>
    </row>
    <row r="125" spans="1:9">
      <c r="A125" s="40" t="s">
        <v>102</v>
      </c>
      <c r="B125" s="85" t="s">
        <v>103</v>
      </c>
      <c r="C125" s="77"/>
      <c r="D125" s="40" t="s">
        <v>104</v>
      </c>
      <c r="E125" s="171"/>
      <c r="F125" s="171"/>
      <c r="G125" s="171"/>
      <c r="H125" s="171"/>
      <c r="I125" s="171"/>
    </row>
    <row r="126" spans="1:9" ht="18.899999999999999" customHeight="1">
      <c r="A126" s="121" t="s">
        <v>208</v>
      </c>
      <c r="B126" s="121"/>
      <c r="C126" s="121"/>
      <c r="D126" s="121"/>
      <c r="E126" s="121"/>
      <c r="F126" s="121"/>
      <c r="G126" s="121"/>
      <c r="H126" s="187" t="str">
        <f>Auftrag_vFk!$Q$1</f>
        <v>IPA 2024</v>
      </c>
      <c r="I126" s="187"/>
    </row>
    <row r="127" spans="1:9" ht="6.6" customHeight="1">
      <c r="A127" s="284"/>
      <c r="B127" s="284"/>
      <c r="C127" s="284"/>
      <c r="D127" s="284"/>
      <c r="E127" s="284"/>
      <c r="F127" s="284"/>
      <c r="G127" s="284"/>
      <c r="H127" s="284"/>
      <c r="I127" s="284"/>
    </row>
    <row r="128" spans="1:9">
      <c r="A128" s="79" t="s">
        <v>73</v>
      </c>
      <c r="B128" s="79"/>
      <c r="C128" s="159" t="str">
        <f>IF(ISBLANK(Aufgabenstellung_vFk!E5),"",Aufgabenstellung_vFk!E5)</f>
        <v/>
      </c>
      <c r="D128" s="159"/>
      <c r="E128" s="159"/>
      <c r="F128" s="159"/>
      <c r="G128" s="19" t="s">
        <v>8</v>
      </c>
      <c r="H128" s="159" t="str">
        <f>$H$3</f>
        <v/>
      </c>
      <c r="I128" s="159"/>
    </row>
    <row r="129" spans="1:9" ht="6.6" customHeight="1">
      <c r="A129" s="162"/>
      <c r="B129" s="162"/>
      <c r="C129" s="162"/>
      <c r="D129" s="162"/>
      <c r="E129" s="162"/>
      <c r="F129" s="162"/>
      <c r="G129" s="162"/>
      <c r="H129" s="162"/>
      <c r="I129" s="162"/>
    </row>
    <row r="130" spans="1:9" s="35" customFormat="1" ht="14.4" customHeight="1">
      <c r="A130" s="30" t="s">
        <v>13</v>
      </c>
      <c r="B130" s="62"/>
      <c r="C130" s="31" t="s">
        <v>91</v>
      </c>
      <c r="D130" s="125" t="str">
        <f>IF(B130&gt;0,TEXT(B130,"TTTT"),"")</f>
        <v/>
      </c>
      <c r="E130" s="32" t="s">
        <v>10</v>
      </c>
      <c r="F130" s="33" t="str">
        <f>$F$5</f>
        <v/>
      </c>
      <c r="G130" s="34" t="s">
        <v>92</v>
      </c>
      <c r="H130" s="227" t="str">
        <f>$H$5</f>
        <v/>
      </c>
      <c r="I130" s="227"/>
    </row>
    <row r="131" spans="1:9" ht="6.6" customHeight="1">
      <c r="A131" s="284"/>
      <c r="B131" s="284"/>
      <c r="C131" s="284"/>
      <c r="D131" s="284"/>
      <c r="E131" s="284"/>
      <c r="F131" s="284"/>
      <c r="G131" s="284"/>
      <c r="H131" s="284"/>
      <c r="I131" s="284"/>
    </row>
    <row r="132" spans="1:9" ht="16.95" customHeight="1">
      <c r="A132" s="286" t="s">
        <v>93</v>
      </c>
      <c r="B132" s="286"/>
      <c r="C132" s="286"/>
      <c r="D132" s="286"/>
      <c r="E132" s="286"/>
      <c r="F132" s="286"/>
      <c r="G132" s="102"/>
      <c r="H132" s="287"/>
      <c r="I132" s="288"/>
    </row>
    <row r="133" spans="1:9" ht="6.6" customHeight="1">
      <c r="A133" s="90"/>
      <c r="B133" s="90"/>
      <c r="C133" s="90"/>
      <c r="D133" s="90"/>
      <c r="E133" s="90"/>
      <c r="F133" s="90"/>
      <c r="G133" s="90"/>
      <c r="H133" s="90"/>
      <c r="I133" s="90"/>
    </row>
    <row r="134" spans="1:9" s="37" customFormat="1" ht="29.1" customHeight="1">
      <c r="A134" s="20" t="s">
        <v>94</v>
      </c>
      <c r="B134" s="205" t="s">
        <v>95</v>
      </c>
      <c r="C134" s="207"/>
      <c r="D134" s="206"/>
      <c r="E134" s="289" t="s">
        <v>96</v>
      </c>
      <c r="F134" s="290"/>
      <c r="G134" s="290"/>
      <c r="H134" s="291"/>
      <c r="I134" s="36" t="s">
        <v>97</v>
      </c>
    </row>
    <row r="135" spans="1:9" s="39" customFormat="1" ht="15" customHeight="1">
      <c r="A135" s="135"/>
      <c r="B135" s="200"/>
      <c r="C135" s="201"/>
      <c r="D135" s="202"/>
      <c r="E135" s="200"/>
      <c r="F135" s="201"/>
      <c r="G135" s="201"/>
      <c r="H135" s="202"/>
      <c r="I135" s="10"/>
    </row>
    <row r="136" spans="1:9" s="39" customFormat="1" ht="15" customHeight="1">
      <c r="A136" s="135"/>
      <c r="B136" s="200"/>
      <c r="C136" s="201"/>
      <c r="D136" s="202"/>
      <c r="E136" s="200"/>
      <c r="F136" s="201"/>
      <c r="G136" s="201"/>
      <c r="H136" s="202"/>
      <c r="I136" s="10"/>
    </row>
    <row r="137" spans="1:9" s="39" customFormat="1" ht="15" customHeight="1">
      <c r="A137" s="135"/>
      <c r="B137" s="200"/>
      <c r="C137" s="201"/>
      <c r="D137" s="202"/>
      <c r="E137" s="200"/>
      <c r="F137" s="201"/>
      <c r="G137" s="201"/>
      <c r="H137" s="202"/>
      <c r="I137" s="10"/>
    </row>
    <row r="138" spans="1:9" s="39" customFormat="1" ht="15" customHeight="1">
      <c r="A138" s="135"/>
      <c r="B138" s="200"/>
      <c r="C138" s="201"/>
      <c r="D138" s="202"/>
      <c r="E138" s="200"/>
      <c r="F138" s="201"/>
      <c r="G138" s="201"/>
      <c r="H138" s="202"/>
      <c r="I138" s="10"/>
    </row>
    <row r="139" spans="1:9" s="39" customFormat="1" ht="15" customHeight="1">
      <c r="A139" s="135"/>
      <c r="B139" s="200"/>
      <c r="C139" s="201"/>
      <c r="D139" s="202"/>
      <c r="E139" s="200"/>
      <c r="F139" s="201"/>
      <c r="G139" s="201"/>
      <c r="H139" s="202"/>
      <c r="I139" s="10"/>
    </row>
    <row r="140" spans="1:9" s="39" customFormat="1" ht="15" customHeight="1">
      <c r="A140" s="135"/>
      <c r="B140" s="200"/>
      <c r="C140" s="201"/>
      <c r="D140" s="202"/>
      <c r="E140" s="200"/>
      <c r="F140" s="201"/>
      <c r="G140" s="201"/>
      <c r="H140" s="202"/>
      <c r="I140" s="10"/>
    </row>
    <row r="141" spans="1:9" s="39" customFormat="1" ht="15" customHeight="1">
      <c r="A141" s="135"/>
      <c r="B141" s="200"/>
      <c r="C141" s="201"/>
      <c r="D141" s="202"/>
      <c r="E141" s="200"/>
      <c r="F141" s="201"/>
      <c r="G141" s="201"/>
      <c r="H141" s="202"/>
      <c r="I141" s="10"/>
    </row>
    <row r="142" spans="1:9" s="39" customFormat="1" ht="15" customHeight="1">
      <c r="A142" s="135"/>
      <c r="B142" s="200"/>
      <c r="C142" s="201"/>
      <c r="D142" s="202"/>
      <c r="E142" s="200"/>
      <c r="F142" s="201"/>
      <c r="G142" s="201"/>
      <c r="H142" s="202"/>
      <c r="I142" s="10"/>
    </row>
    <row r="143" spans="1:9" s="39" customFormat="1" ht="15" customHeight="1">
      <c r="A143" s="135"/>
      <c r="B143" s="200"/>
      <c r="C143" s="201"/>
      <c r="D143" s="202"/>
      <c r="E143" s="200"/>
      <c r="F143" s="201"/>
      <c r="G143" s="201"/>
      <c r="H143" s="202"/>
      <c r="I143" s="10"/>
    </row>
    <row r="144" spans="1:9" s="39" customFormat="1" ht="15" customHeight="1">
      <c r="A144" s="135"/>
      <c r="B144" s="200"/>
      <c r="C144" s="201"/>
      <c r="D144" s="202"/>
      <c r="E144" s="200"/>
      <c r="F144" s="201"/>
      <c r="G144" s="201"/>
      <c r="H144" s="202"/>
      <c r="I144" s="10"/>
    </row>
    <row r="145" spans="1:9" s="39" customFormat="1" ht="15" customHeight="1">
      <c r="A145" s="135"/>
      <c r="B145" s="200"/>
      <c r="C145" s="201"/>
      <c r="D145" s="202"/>
      <c r="E145" s="200"/>
      <c r="F145" s="201"/>
      <c r="G145" s="201"/>
      <c r="H145" s="202"/>
      <c r="I145" s="10"/>
    </row>
    <row r="146" spans="1:9" s="39" customFormat="1" ht="15" customHeight="1">
      <c r="A146" s="135"/>
      <c r="B146" s="200"/>
      <c r="C146" s="201"/>
      <c r="D146" s="202"/>
      <c r="E146" s="200"/>
      <c r="F146" s="201"/>
      <c r="G146" s="201"/>
      <c r="H146" s="202"/>
      <c r="I146" s="10"/>
    </row>
    <row r="147" spans="1:9" s="39" customFormat="1" ht="15" customHeight="1">
      <c r="A147" s="135"/>
      <c r="B147" s="200"/>
      <c r="C147" s="201"/>
      <c r="D147" s="202"/>
      <c r="E147" s="200"/>
      <c r="F147" s="201"/>
      <c r="G147" s="201"/>
      <c r="H147" s="202"/>
      <c r="I147" s="10"/>
    </row>
    <row r="148" spans="1:9" s="39" customFormat="1" ht="15" customHeight="1">
      <c r="A148" s="135"/>
      <c r="B148" s="200"/>
      <c r="C148" s="201"/>
      <c r="D148" s="202"/>
      <c r="E148" s="200"/>
      <c r="F148" s="201"/>
      <c r="G148" s="201"/>
      <c r="H148" s="202"/>
      <c r="I148" s="10"/>
    </row>
    <row r="149" spans="1:9" s="39" customFormat="1" ht="15" customHeight="1">
      <c r="A149" s="135"/>
      <c r="B149" s="200"/>
      <c r="C149" s="201"/>
      <c r="D149" s="202"/>
      <c r="E149" s="200"/>
      <c r="F149" s="201"/>
      <c r="G149" s="201"/>
      <c r="H149" s="202"/>
      <c r="I149" s="10"/>
    </row>
    <row r="150" spans="1:9" s="39" customFormat="1" ht="15" customHeight="1">
      <c r="A150" s="135"/>
      <c r="B150" s="200"/>
      <c r="C150" s="201"/>
      <c r="D150" s="202"/>
      <c r="E150" s="200"/>
      <c r="F150" s="201"/>
      <c r="G150" s="201"/>
      <c r="H150" s="202"/>
      <c r="I150" s="10"/>
    </row>
    <row r="151" spans="1:9" s="39" customFormat="1" ht="15" customHeight="1">
      <c r="A151" s="135"/>
      <c r="B151" s="200"/>
      <c r="C151" s="201"/>
      <c r="D151" s="202"/>
      <c r="E151" s="200"/>
      <c r="F151" s="201"/>
      <c r="G151" s="201"/>
      <c r="H151" s="202"/>
      <c r="I151" s="10"/>
    </row>
    <row r="152" spans="1:9" s="39" customFormat="1" ht="15" customHeight="1">
      <c r="A152" s="90"/>
      <c r="B152" s="90"/>
      <c r="C152" s="90"/>
      <c r="D152" s="90"/>
      <c r="E152" s="90"/>
      <c r="F152" s="90"/>
      <c r="G152" s="90"/>
      <c r="H152" s="79" t="s">
        <v>98</v>
      </c>
      <c r="I152" s="38">
        <f>SUM(I135:I151)</f>
        <v>0</v>
      </c>
    </row>
    <row r="153" spans="1:9" ht="6.6" customHeight="1">
      <c r="A153" s="83"/>
      <c r="B153" s="83"/>
      <c r="C153" s="83"/>
      <c r="D153" s="83"/>
      <c r="E153" s="83"/>
      <c r="F153" s="83"/>
      <c r="G153" s="83"/>
      <c r="H153" s="83"/>
      <c r="I153" s="83"/>
    </row>
    <row r="154" spans="1:9" ht="2.1" customHeight="1">
      <c r="A154" s="81"/>
      <c r="B154" s="81"/>
      <c r="C154" s="81"/>
      <c r="E154" s="81"/>
      <c r="F154" s="81"/>
      <c r="G154" s="81"/>
      <c r="H154" s="81"/>
      <c r="I154" s="81"/>
    </row>
    <row r="155" spans="1:9" ht="15" customHeight="1">
      <c r="A155" s="40" t="s">
        <v>9</v>
      </c>
      <c r="B155" s="40"/>
      <c r="D155" s="40" t="s">
        <v>99</v>
      </c>
      <c r="E155" s="8"/>
      <c r="F155" s="40" t="s">
        <v>100</v>
      </c>
      <c r="G155" s="175"/>
      <c r="H155" s="228"/>
      <c r="I155" s="228"/>
    </row>
    <row r="156" spans="1:9" ht="11.1" customHeight="1">
      <c r="A156" s="166" t="s">
        <v>101</v>
      </c>
      <c r="B156" s="166"/>
      <c r="C156" s="166"/>
      <c r="D156" s="166"/>
      <c r="E156" s="166"/>
      <c r="F156" s="166"/>
      <c r="G156" s="166"/>
      <c r="H156" s="166"/>
      <c r="I156" s="166"/>
    </row>
    <row r="157" spans="1:9" ht="11.1" customHeight="1">
      <c r="A157" s="284"/>
      <c r="B157" s="284"/>
      <c r="C157" s="284"/>
      <c r="D157" s="284"/>
      <c r="E157" s="284"/>
      <c r="F157" s="284"/>
      <c r="G157" s="284"/>
      <c r="H157" s="284"/>
      <c r="I157" s="284"/>
    </row>
    <row r="158" spans="1:9">
      <c r="A158" s="40" t="s">
        <v>102</v>
      </c>
      <c r="B158" s="85" t="s">
        <v>103</v>
      </c>
      <c r="C158" s="77"/>
      <c r="D158" s="40" t="s">
        <v>104</v>
      </c>
      <c r="E158" s="171"/>
      <c r="F158" s="171"/>
      <c r="G158" s="171"/>
      <c r="H158" s="171"/>
      <c r="I158" s="171"/>
    </row>
    <row r="159" spans="1:9" ht="18.899999999999999" customHeight="1">
      <c r="A159" s="121" t="s">
        <v>208</v>
      </c>
      <c r="B159" s="121"/>
      <c r="C159" s="121"/>
      <c r="D159" s="121"/>
      <c r="E159" s="121"/>
      <c r="F159" s="121"/>
      <c r="G159" s="121"/>
      <c r="H159" s="187" t="str">
        <f>Auftrag_vFk!$Q$1</f>
        <v>IPA 2024</v>
      </c>
      <c r="I159" s="187"/>
    </row>
    <row r="160" spans="1:9" ht="6.6" customHeight="1">
      <c r="A160" s="284"/>
      <c r="B160" s="284"/>
      <c r="C160" s="284"/>
      <c r="D160" s="284"/>
      <c r="E160" s="284"/>
      <c r="F160" s="284"/>
      <c r="G160" s="284"/>
      <c r="H160" s="284"/>
      <c r="I160" s="284"/>
    </row>
    <row r="161" spans="1:9">
      <c r="A161" s="79" t="s">
        <v>73</v>
      </c>
      <c r="B161" s="79"/>
      <c r="C161" s="159" t="str">
        <f>IF(ISBLANK(Aufgabenstellung_vFk!E5),"",Aufgabenstellung_vFk!E5)</f>
        <v/>
      </c>
      <c r="D161" s="159"/>
      <c r="E161" s="159"/>
      <c r="F161" s="159"/>
      <c r="G161" s="19" t="s">
        <v>8</v>
      </c>
      <c r="H161" s="159" t="str">
        <f>$H$3</f>
        <v/>
      </c>
      <c r="I161" s="159"/>
    </row>
    <row r="162" spans="1:9" ht="6.6" customHeight="1">
      <c r="A162" s="162"/>
      <c r="B162" s="162"/>
      <c r="C162" s="162"/>
      <c r="D162" s="162"/>
      <c r="E162" s="162"/>
      <c r="F162" s="162"/>
      <c r="G162" s="162"/>
      <c r="H162" s="162"/>
      <c r="I162" s="162"/>
    </row>
    <row r="163" spans="1:9" s="35" customFormat="1" ht="14.4" customHeight="1">
      <c r="A163" s="30" t="s">
        <v>13</v>
      </c>
      <c r="B163" s="62"/>
      <c r="C163" s="31" t="s">
        <v>91</v>
      </c>
      <c r="D163" s="125" t="str">
        <f>IF(B163&gt;0,TEXT(B163,"TTTT"),"")</f>
        <v/>
      </c>
      <c r="E163" s="32" t="s">
        <v>10</v>
      </c>
      <c r="F163" s="33" t="str">
        <f>$F$5</f>
        <v/>
      </c>
      <c r="G163" s="34" t="s">
        <v>92</v>
      </c>
      <c r="H163" s="227" t="str">
        <f>$H$5</f>
        <v/>
      </c>
      <c r="I163" s="227"/>
    </row>
    <row r="164" spans="1:9" ht="6.6" customHeight="1">
      <c r="A164" s="284"/>
      <c r="B164" s="284"/>
      <c r="C164" s="284"/>
      <c r="D164" s="284"/>
      <c r="E164" s="284"/>
      <c r="F164" s="284"/>
      <c r="G164" s="284"/>
      <c r="H164" s="284"/>
      <c r="I164" s="284"/>
    </row>
    <row r="165" spans="1:9" ht="16.95" customHeight="1">
      <c r="A165" s="286" t="s">
        <v>93</v>
      </c>
      <c r="B165" s="286"/>
      <c r="C165" s="286"/>
      <c r="D165" s="286"/>
      <c r="E165" s="286"/>
      <c r="F165" s="286"/>
      <c r="G165" s="102"/>
      <c r="H165" s="287"/>
      <c r="I165" s="288"/>
    </row>
    <row r="166" spans="1:9" ht="6.6" customHeight="1">
      <c r="A166" s="90"/>
      <c r="B166" s="90"/>
      <c r="C166" s="90"/>
      <c r="D166" s="90"/>
      <c r="E166" s="90"/>
      <c r="F166" s="90"/>
      <c r="G166" s="90"/>
      <c r="H166" s="90"/>
      <c r="I166" s="90"/>
    </row>
    <row r="167" spans="1:9" s="37" customFormat="1" ht="29.1" customHeight="1">
      <c r="A167" s="20" t="s">
        <v>94</v>
      </c>
      <c r="B167" s="205" t="s">
        <v>95</v>
      </c>
      <c r="C167" s="207"/>
      <c r="D167" s="206"/>
      <c r="E167" s="289" t="s">
        <v>96</v>
      </c>
      <c r="F167" s="290"/>
      <c r="G167" s="290"/>
      <c r="H167" s="291"/>
      <c r="I167" s="36" t="s">
        <v>97</v>
      </c>
    </row>
    <row r="168" spans="1:9" s="39" customFormat="1" ht="15" customHeight="1">
      <c r="A168" s="135"/>
      <c r="B168" s="200"/>
      <c r="C168" s="201"/>
      <c r="D168" s="202"/>
      <c r="E168" s="200"/>
      <c r="F168" s="201"/>
      <c r="G168" s="201"/>
      <c r="H168" s="202"/>
      <c r="I168" s="10"/>
    </row>
    <row r="169" spans="1:9" s="39" customFormat="1" ht="15" customHeight="1">
      <c r="A169" s="135"/>
      <c r="B169" s="200"/>
      <c r="C169" s="201"/>
      <c r="D169" s="202"/>
      <c r="E169" s="200"/>
      <c r="F169" s="201"/>
      <c r="G169" s="201"/>
      <c r="H169" s="202"/>
      <c r="I169" s="10"/>
    </row>
    <row r="170" spans="1:9" s="39" customFormat="1" ht="15" customHeight="1">
      <c r="A170" s="135"/>
      <c r="B170" s="200"/>
      <c r="C170" s="201"/>
      <c r="D170" s="202"/>
      <c r="E170" s="200"/>
      <c r="F170" s="201"/>
      <c r="G170" s="201"/>
      <c r="H170" s="202"/>
      <c r="I170" s="10"/>
    </row>
    <row r="171" spans="1:9" s="39" customFormat="1" ht="15" customHeight="1">
      <c r="A171" s="135"/>
      <c r="B171" s="200"/>
      <c r="C171" s="201"/>
      <c r="D171" s="202"/>
      <c r="E171" s="200"/>
      <c r="F171" s="201"/>
      <c r="G171" s="201"/>
      <c r="H171" s="202"/>
      <c r="I171" s="10"/>
    </row>
    <row r="172" spans="1:9" s="39" customFormat="1" ht="15" customHeight="1">
      <c r="A172" s="135"/>
      <c r="B172" s="200"/>
      <c r="C172" s="201"/>
      <c r="D172" s="202"/>
      <c r="E172" s="200"/>
      <c r="F172" s="201"/>
      <c r="G172" s="201"/>
      <c r="H172" s="202"/>
      <c r="I172" s="10"/>
    </row>
    <row r="173" spans="1:9" s="39" customFormat="1" ht="15" customHeight="1">
      <c r="A173" s="135"/>
      <c r="B173" s="200"/>
      <c r="C173" s="201"/>
      <c r="D173" s="202"/>
      <c r="E173" s="200"/>
      <c r="F173" s="201"/>
      <c r="G173" s="201"/>
      <c r="H173" s="202"/>
      <c r="I173" s="10"/>
    </row>
    <row r="174" spans="1:9" s="39" customFormat="1" ht="15" customHeight="1">
      <c r="A174" s="135"/>
      <c r="B174" s="200"/>
      <c r="C174" s="201"/>
      <c r="D174" s="202"/>
      <c r="E174" s="200"/>
      <c r="F174" s="201"/>
      <c r="G174" s="201"/>
      <c r="H174" s="202"/>
      <c r="I174" s="10"/>
    </row>
    <row r="175" spans="1:9" s="39" customFormat="1" ht="15" customHeight="1">
      <c r="A175" s="135"/>
      <c r="B175" s="200"/>
      <c r="C175" s="201"/>
      <c r="D175" s="202"/>
      <c r="E175" s="200"/>
      <c r="F175" s="201"/>
      <c r="G175" s="201"/>
      <c r="H175" s="202"/>
      <c r="I175" s="10"/>
    </row>
    <row r="176" spans="1:9" s="39" customFormat="1" ht="15" customHeight="1">
      <c r="A176" s="135"/>
      <c r="B176" s="200"/>
      <c r="C176" s="201"/>
      <c r="D176" s="202"/>
      <c r="E176" s="200"/>
      <c r="F176" s="201"/>
      <c r="G176" s="201"/>
      <c r="H176" s="202"/>
      <c r="I176" s="10"/>
    </row>
    <row r="177" spans="1:9" s="39" customFormat="1" ht="15" customHeight="1">
      <c r="A177" s="135"/>
      <c r="B177" s="200"/>
      <c r="C177" s="201"/>
      <c r="D177" s="202"/>
      <c r="E177" s="200"/>
      <c r="F177" s="201"/>
      <c r="G177" s="201"/>
      <c r="H177" s="202"/>
      <c r="I177" s="10"/>
    </row>
    <row r="178" spans="1:9" s="39" customFormat="1" ht="15" customHeight="1">
      <c r="A178" s="135"/>
      <c r="B178" s="200"/>
      <c r="C178" s="201"/>
      <c r="D178" s="202"/>
      <c r="E178" s="200"/>
      <c r="F178" s="201"/>
      <c r="G178" s="201"/>
      <c r="H178" s="202"/>
      <c r="I178" s="10"/>
    </row>
    <row r="179" spans="1:9" s="39" customFormat="1" ht="15" customHeight="1">
      <c r="A179" s="135"/>
      <c r="B179" s="200"/>
      <c r="C179" s="201"/>
      <c r="D179" s="202"/>
      <c r="E179" s="200"/>
      <c r="F179" s="201"/>
      <c r="G179" s="201"/>
      <c r="H179" s="202"/>
      <c r="I179" s="10"/>
    </row>
    <row r="180" spans="1:9" s="39" customFormat="1" ht="15" customHeight="1">
      <c r="A180" s="135"/>
      <c r="B180" s="200"/>
      <c r="C180" s="201"/>
      <c r="D180" s="202"/>
      <c r="E180" s="200"/>
      <c r="F180" s="201"/>
      <c r="G180" s="201"/>
      <c r="H180" s="202"/>
      <c r="I180" s="10"/>
    </row>
    <row r="181" spans="1:9" s="39" customFormat="1" ht="15" customHeight="1">
      <c r="A181" s="135"/>
      <c r="B181" s="200"/>
      <c r="C181" s="201"/>
      <c r="D181" s="202"/>
      <c r="E181" s="200"/>
      <c r="F181" s="201"/>
      <c r="G181" s="201"/>
      <c r="H181" s="202"/>
      <c r="I181" s="10"/>
    </row>
    <row r="182" spans="1:9" s="39" customFormat="1" ht="15" customHeight="1">
      <c r="A182" s="135"/>
      <c r="B182" s="200"/>
      <c r="C182" s="201"/>
      <c r="D182" s="202"/>
      <c r="E182" s="200"/>
      <c r="F182" s="201"/>
      <c r="G182" s="201"/>
      <c r="H182" s="202"/>
      <c r="I182" s="10"/>
    </row>
    <row r="183" spans="1:9" s="39" customFormat="1" ht="15" customHeight="1">
      <c r="A183" s="135"/>
      <c r="B183" s="200"/>
      <c r="C183" s="201"/>
      <c r="D183" s="202"/>
      <c r="E183" s="200"/>
      <c r="F183" s="201"/>
      <c r="G183" s="201"/>
      <c r="H183" s="202"/>
      <c r="I183" s="10"/>
    </row>
    <row r="184" spans="1:9" s="39" customFormat="1" ht="15" customHeight="1">
      <c r="A184" s="135"/>
      <c r="B184" s="200"/>
      <c r="C184" s="201"/>
      <c r="D184" s="202"/>
      <c r="E184" s="200"/>
      <c r="F184" s="201"/>
      <c r="G184" s="201"/>
      <c r="H184" s="202"/>
      <c r="I184" s="10"/>
    </row>
    <row r="185" spans="1:9" s="39" customFormat="1" ht="15" customHeight="1">
      <c r="A185" s="90"/>
      <c r="B185" s="90"/>
      <c r="C185" s="90"/>
      <c r="D185" s="90"/>
      <c r="E185" s="90"/>
      <c r="F185" s="90"/>
      <c r="G185" s="90"/>
      <c r="H185" s="79" t="s">
        <v>98</v>
      </c>
      <c r="I185" s="38">
        <f>SUM(I168:I184)</f>
        <v>0</v>
      </c>
    </row>
    <row r="186" spans="1:9" ht="6.6" customHeight="1">
      <c r="A186" s="83"/>
      <c r="B186" s="83"/>
      <c r="C186" s="83"/>
      <c r="D186" s="83"/>
      <c r="E186" s="83"/>
      <c r="F186" s="83"/>
      <c r="G186" s="83"/>
      <c r="H186" s="83"/>
      <c r="I186" s="83"/>
    </row>
    <row r="187" spans="1:9" ht="2.1" customHeight="1">
      <c r="A187" s="81"/>
      <c r="B187" s="81"/>
      <c r="C187" s="81"/>
      <c r="E187" s="81"/>
      <c r="F187" s="81"/>
      <c r="G187" s="81"/>
      <c r="H187" s="81"/>
      <c r="I187" s="81"/>
    </row>
    <row r="188" spans="1:9" ht="15" customHeight="1">
      <c r="A188" s="40" t="s">
        <v>9</v>
      </c>
      <c r="B188" s="40"/>
      <c r="D188" s="40" t="s">
        <v>99</v>
      </c>
      <c r="E188" s="8"/>
      <c r="F188" s="40" t="s">
        <v>100</v>
      </c>
      <c r="G188" s="175"/>
      <c r="H188" s="228"/>
      <c r="I188" s="228"/>
    </row>
    <row r="189" spans="1:9" ht="11.1" customHeight="1">
      <c r="A189" s="166" t="s">
        <v>101</v>
      </c>
      <c r="B189" s="166"/>
      <c r="C189" s="166"/>
      <c r="D189" s="166"/>
      <c r="E189" s="166"/>
      <c r="F189" s="166"/>
      <c r="G189" s="166"/>
      <c r="H189" s="166"/>
      <c r="I189" s="166"/>
    </row>
    <row r="190" spans="1:9" ht="11.1" customHeight="1">
      <c r="A190" s="284"/>
      <c r="B190" s="284"/>
      <c r="C190" s="284"/>
      <c r="D190" s="284"/>
      <c r="E190" s="284"/>
      <c r="F190" s="284"/>
      <c r="G190" s="284"/>
      <c r="H190" s="284"/>
      <c r="I190" s="284"/>
    </row>
    <row r="191" spans="1:9">
      <c r="A191" s="40" t="s">
        <v>102</v>
      </c>
      <c r="B191" s="85" t="s">
        <v>103</v>
      </c>
      <c r="C191" s="77"/>
      <c r="D191" s="40" t="s">
        <v>104</v>
      </c>
      <c r="E191" s="171"/>
      <c r="F191" s="171"/>
      <c r="G191" s="171"/>
      <c r="H191" s="171"/>
      <c r="I191" s="171"/>
    </row>
    <row r="192" spans="1:9" ht="18.899999999999999" customHeight="1">
      <c r="A192" s="121" t="s">
        <v>208</v>
      </c>
      <c r="B192" s="121"/>
      <c r="C192" s="121"/>
      <c r="D192" s="121"/>
      <c r="E192" s="121"/>
      <c r="F192" s="121"/>
      <c r="G192" s="121"/>
      <c r="H192" s="187" t="str">
        <f>Auftrag_vFk!$Q$1</f>
        <v>IPA 2024</v>
      </c>
      <c r="I192" s="187"/>
    </row>
    <row r="193" spans="1:9" ht="6.6" customHeight="1">
      <c r="A193" s="284"/>
      <c r="B193" s="284"/>
      <c r="C193" s="284"/>
      <c r="D193" s="284"/>
      <c r="E193" s="284"/>
      <c r="F193" s="284"/>
      <c r="G193" s="284"/>
      <c r="H193" s="284"/>
      <c r="I193" s="284"/>
    </row>
    <row r="194" spans="1:9">
      <c r="A194" s="79" t="s">
        <v>73</v>
      </c>
      <c r="B194" s="88"/>
      <c r="C194" s="159" t="str">
        <f>IF(ISBLANK(Aufgabenstellung_vFk!E5),"",Aufgabenstellung_vFk!E5)</f>
        <v/>
      </c>
      <c r="D194" s="159"/>
      <c r="E194" s="159"/>
      <c r="F194" s="159"/>
      <c r="G194" s="19" t="s">
        <v>8</v>
      </c>
      <c r="H194" s="285" t="str">
        <f>$H$3</f>
        <v/>
      </c>
      <c r="I194" s="285"/>
    </row>
    <row r="195" spans="1:9" ht="6.6" customHeight="1">
      <c r="A195" s="284"/>
      <c r="B195" s="284"/>
      <c r="C195" s="284"/>
      <c r="D195" s="284"/>
      <c r="E195" s="284"/>
      <c r="F195" s="284"/>
      <c r="G195" s="284"/>
      <c r="H195" s="284"/>
      <c r="I195" s="284"/>
    </row>
    <row r="196" spans="1:9" s="35" customFormat="1" ht="14.4" customHeight="1">
      <c r="A196" s="30" t="s">
        <v>13</v>
      </c>
      <c r="B196" s="62"/>
      <c r="C196" s="31" t="s">
        <v>91</v>
      </c>
      <c r="D196" s="125" t="str">
        <f>IF(B196&gt;0,TEXT(B196,"TTTT"),"")</f>
        <v/>
      </c>
      <c r="E196" s="32" t="s">
        <v>10</v>
      </c>
      <c r="F196" s="33" t="str">
        <f>$F$5</f>
        <v/>
      </c>
      <c r="G196" s="34" t="s">
        <v>92</v>
      </c>
      <c r="H196" s="227" t="str">
        <f>$H$5</f>
        <v/>
      </c>
      <c r="I196" s="227"/>
    </row>
    <row r="197" spans="1:9" ht="6.6" customHeight="1">
      <c r="A197" s="284"/>
      <c r="B197" s="284"/>
      <c r="C197" s="284"/>
      <c r="D197" s="284"/>
      <c r="E197" s="284"/>
      <c r="F197" s="284"/>
      <c r="G197" s="284"/>
      <c r="H197" s="284"/>
      <c r="I197" s="284"/>
    </row>
    <row r="198" spans="1:9" ht="16.95" customHeight="1">
      <c r="A198" s="286" t="s">
        <v>93</v>
      </c>
      <c r="B198" s="286"/>
      <c r="C198" s="286"/>
      <c r="D198" s="286"/>
      <c r="E198" s="286"/>
      <c r="F198" s="286"/>
      <c r="G198" s="102"/>
      <c r="H198" s="287"/>
      <c r="I198" s="288"/>
    </row>
    <row r="199" spans="1:9" ht="6.6" customHeight="1">
      <c r="A199" s="90"/>
      <c r="B199" s="90"/>
      <c r="C199" s="90"/>
      <c r="D199" s="90"/>
      <c r="E199" s="90"/>
      <c r="F199" s="90"/>
      <c r="G199" s="90"/>
      <c r="H199" s="90"/>
      <c r="I199" s="90"/>
    </row>
    <row r="200" spans="1:9" s="37" customFormat="1" ht="29.1" customHeight="1">
      <c r="A200" s="20" t="s">
        <v>94</v>
      </c>
      <c r="B200" s="205" t="s">
        <v>95</v>
      </c>
      <c r="C200" s="207"/>
      <c r="D200" s="206"/>
      <c r="E200" s="289" t="s">
        <v>96</v>
      </c>
      <c r="F200" s="290"/>
      <c r="G200" s="290"/>
      <c r="H200" s="291"/>
      <c r="I200" s="36" t="s">
        <v>97</v>
      </c>
    </row>
    <row r="201" spans="1:9" s="39" customFormat="1" ht="15" customHeight="1">
      <c r="A201" s="135"/>
      <c r="B201" s="200"/>
      <c r="C201" s="201"/>
      <c r="D201" s="202"/>
      <c r="E201" s="200"/>
      <c r="F201" s="201"/>
      <c r="G201" s="201"/>
      <c r="H201" s="202"/>
      <c r="I201" s="10"/>
    </row>
    <row r="202" spans="1:9" s="39" customFormat="1" ht="15" customHeight="1">
      <c r="A202" s="135"/>
      <c r="B202" s="200"/>
      <c r="C202" s="201"/>
      <c r="D202" s="202"/>
      <c r="E202" s="200"/>
      <c r="F202" s="201"/>
      <c r="G202" s="201"/>
      <c r="H202" s="202"/>
      <c r="I202" s="10"/>
    </row>
    <row r="203" spans="1:9" s="39" customFormat="1" ht="15" customHeight="1">
      <c r="A203" s="135"/>
      <c r="B203" s="200"/>
      <c r="C203" s="201"/>
      <c r="D203" s="202"/>
      <c r="E203" s="200"/>
      <c r="F203" s="201"/>
      <c r="G203" s="201"/>
      <c r="H203" s="202"/>
      <c r="I203" s="10"/>
    </row>
    <row r="204" spans="1:9" s="39" customFormat="1" ht="15" customHeight="1">
      <c r="A204" s="135"/>
      <c r="B204" s="200"/>
      <c r="C204" s="201"/>
      <c r="D204" s="202"/>
      <c r="E204" s="200"/>
      <c r="F204" s="201"/>
      <c r="G204" s="201"/>
      <c r="H204" s="202"/>
      <c r="I204" s="10"/>
    </row>
    <row r="205" spans="1:9" s="39" customFormat="1" ht="15" customHeight="1">
      <c r="A205" s="135"/>
      <c r="B205" s="200"/>
      <c r="C205" s="201"/>
      <c r="D205" s="202"/>
      <c r="E205" s="200"/>
      <c r="F205" s="201"/>
      <c r="G205" s="201"/>
      <c r="H205" s="202"/>
      <c r="I205" s="10"/>
    </row>
    <row r="206" spans="1:9" s="39" customFormat="1" ht="15" customHeight="1">
      <c r="A206" s="135"/>
      <c r="B206" s="200"/>
      <c r="C206" s="201"/>
      <c r="D206" s="202"/>
      <c r="E206" s="200"/>
      <c r="F206" s="201"/>
      <c r="G206" s="201"/>
      <c r="H206" s="202"/>
      <c r="I206" s="10"/>
    </row>
    <row r="207" spans="1:9" s="39" customFormat="1" ht="15" customHeight="1">
      <c r="A207" s="135"/>
      <c r="B207" s="200"/>
      <c r="C207" s="201"/>
      <c r="D207" s="202"/>
      <c r="E207" s="200"/>
      <c r="F207" s="201"/>
      <c r="G207" s="201"/>
      <c r="H207" s="202"/>
      <c r="I207" s="10"/>
    </row>
    <row r="208" spans="1:9" s="39" customFormat="1" ht="15" customHeight="1">
      <c r="A208" s="135"/>
      <c r="B208" s="200"/>
      <c r="C208" s="201"/>
      <c r="D208" s="202"/>
      <c r="E208" s="200"/>
      <c r="F208" s="201"/>
      <c r="G208" s="201"/>
      <c r="H208" s="202"/>
      <c r="I208" s="10"/>
    </row>
    <row r="209" spans="1:9" s="39" customFormat="1" ht="15" customHeight="1">
      <c r="A209" s="135"/>
      <c r="B209" s="200"/>
      <c r="C209" s="201"/>
      <c r="D209" s="202"/>
      <c r="E209" s="200"/>
      <c r="F209" s="201"/>
      <c r="G209" s="201"/>
      <c r="H209" s="202"/>
      <c r="I209" s="10"/>
    </row>
    <row r="210" spans="1:9" s="39" customFormat="1" ht="15" customHeight="1">
      <c r="A210" s="135"/>
      <c r="B210" s="200"/>
      <c r="C210" s="201"/>
      <c r="D210" s="202"/>
      <c r="E210" s="200"/>
      <c r="F210" s="201"/>
      <c r="G210" s="201"/>
      <c r="H210" s="202"/>
      <c r="I210" s="10"/>
    </row>
    <row r="211" spans="1:9" s="39" customFormat="1" ht="15" customHeight="1">
      <c r="A211" s="135"/>
      <c r="B211" s="200"/>
      <c r="C211" s="201"/>
      <c r="D211" s="202"/>
      <c r="E211" s="200"/>
      <c r="F211" s="201"/>
      <c r="G211" s="201"/>
      <c r="H211" s="202"/>
      <c r="I211" s="10"/>
    </row>
    <row r="212" spans="1:9" s="39" customFormat="1" ht="15" customHeight="1">
      <c r="A212" s="135"/>
      <c r="B212" s="200"/>
      <c r="C212" s="201"/>
      <c r="D212" s="202"/>
      <c r="E212" s="200"/>
      <c r="F212" s="201"/>
      <c r="G212" s="201"/>
      <c r="H212" s="202"/>
      <c r="I212" s="10"/>
    </row>
    <row r="213" spans="1:9" s="39" customFormat="1" ht="15" customHeight="1">
      <c r="A213" s="135"/>
      <c r="B213" s="200"/>
      <c r="C213" s="201"/>
      <c r="D213" s="202"/>
      <c r="E213" s="200"/>
      <c r="F213" s="201"/>
      <c r="G213" s="201"/>
      <c r="H213" s="202"/>
      <c r="I213" s="10"/>
    </row>
    <row r="214" spans="1:9" s="39" customFormat="1" ht="15" customHeight="1">
      <c r="A214" s="135"/>
      <c r="B214" s="200"/>
      <c r="C214" s="201"/>
      <c r="D214" s="202"/>
      <c r="E214" s="200"/>
      <c r="F214" s="201"/>
      <c r="G214" s="201"/>
      <c r="H214" s="202"/>
      <c r="I214" s="10"/>
    </row>
    <row r="215" spans="1:9" s="39" customFormat="1" ht="15" customHeight="1">
      <c r="A215" s="135"/>
      <c r="B215" s="200"/>
      <c r="C215" s="201"/>
      <c r="D215" s="202"/>
      <c r="E215" s="200"/>
      <c r="F215" s="201"/>
      <c r="G215" s="201"/>
      <c r="H215" s="202"/>
      <c r="I215" s="10"/>
    </row>
    <row r="216" spans="1:9" s="39" customFormat="1" ht="15" customHeight="1">
      <c r="A216" s="135"/>
      <c r="B216" s="200"/>
      <c r="C216" s="201"/>
      <c r="D216" s="202"/>
      <c r="E216" s="200"/>
      <c r="F216" s="201"/>
      <c r="G216" s="201"/>
      <c r="H216" s="202"/>
      <c r="I216" s="10"/>
    </row>
    <row r="217" spans="1:9" s="39" customFormat="1" ht="15" customHeight="1">
      <c r="A217" s="135"/>
      <c r="B217" s="200"/>
      <c r="C217" s="201"/>
      <c r="D217" s="202"/>
      <c r="E217" s="200"/>
      <c r="F217" s="201"/>
      <c r="G217" s="201"/>
      <c r="H217" s="202"/>
      <c r="I217" s="10"/>
    </row>
    <row r="218" spans="1:9" s="39" customFormat="1" ht="15" customHeight="1">
      <c r="A218" s="90"/>
      <c r="B218" s="90"/>
      <c r="C218" s="90"/>
      <c r="D218" s="90"/>
      <c r="E218" s="90"/>
      <c r="F218" s="90"/>
      <c r="G218" s="90"/>
      <c r="H218" s="79" t="s">
        <v>98</v>
      </c>
      <c r="I218" s="38">
        <f>SUM(I201:I217)</f>
        <v>0</v>
      </c>
    </row>
    <row r="219" spans="1:9" ht="6.6" customHeight="1">
      <c r="A219" s="83"/>
      <c r="B219" s="83"/>
      <c r="C219" s="83"/>
      <c r="D219" s="83"/>
      <c r="E219" s="83"/>
      <c r="F219" s="83"/>
      <c r="G219" s="83"/>
      <c r="H219" s="83"/>
      <c r="I219" s="83"/>
    </row>
    <row r="220" spans="1:9" ht="2.1" customHeight="1">
      <c r="A220" s="81"/>
      <c r="B220" s="81"/>
      <c r="C220" s="81"/>
      <c r="E220" s="81"/>
      <c r="F220" s="81"/>
      <c r="G220" s="81"/>
      <c r="H220" s="81"/>
      <c r="I220" s="81"/>
    </row>
    <row r="221" spans="1:9" ht="15" customHeight="1">
      <c r="A221" s="40" t="s">
        <v>9</v>
      </c>
      <c r="B221" s="40"/>
      <c r="D221" s="40" t="s">
        <v>99</v>
      </c>
      <c r="E221" s="8"/>
      <c r="F221" s="40" t="s">
        <v>100</v>
      </c>
      <c r="G221" s="175"/>
      <c r="H221" s="228"/>
      <c r="I221" s="228"/>
    </row>
    <row r="222" spans="1:9" ht="11.1" customHeight="1">
      <c r="A222" s="166" t="s">
        <v>101</v>
      </c>
      <c r="B222" s="166"/>
      <c r="C222" s="166"/>
      <c r="D222" s="166"/>
      <c r="E222" s="166"/>
      <c r="F222" s="166"/>
      <c r="G222" s="166"/>
      <c r="H222" s="166"/>
      <c r="I222" s="166"/>
    </row>
    <row r="223" spans="1:9" ht="11.1" customHeight="1">
      <c r="A223" s="284"/>
      <c r="B223" s="284"/>
      <c r="C223" s="284"/>
      <c r="D223" s="284"/>
      <c r="E223" s="284"/>
      <c r="F223" s="284"/>
      <c r="G223" s="284"/>
      <c r="H223" s="284"/>
      <c r="I223" s="284"/>
    </row>
    <row r="224" spans="1:9">
      <c r="A224" s="40" t="s">
        <v>102</v>
      </c>
      <c r="B224" s="85" t="s">
        <v>103</v>
      </c>
      <c r="C224" s="77"/>
      <c r="D224" s="40" t="s">
        <v>104</v>
      </c>
      <c r="E224" s="171"/>
      <c r="F224" s="171"/>
      <c r="G224" s="171"/>
      <c r="H224" s="171"/>
      <c r="I224" s="171"/>
    </row>
  </sheetData>
  <sheetProtection password="CE28" sheet="1" selectLockedCells="1"/>
  <customSheetViews>
    <customSheetView guid="{C1DDDEA5-B024-4C29-ADDF-1FDF08683112}" showPageBreaks="1" showGridLines="0" view="pageLayout">
      <selection activeCell="A2" sqref="A2:I2"/>
      <pageMargins left="0" right="0" top="0" bottom="0" header="0" footer="0"/>
      <printOptions horizontalCentered="1"/>
      <pageSetup paperSize="9" orientation="landscape" r:id="rId1"/>
      <headerFooter>
        <oddHeader>&amp;L&amp;9Fachmann/Fachfrau öffentlicher Verkehr EFZ  
IPA Verfahren Experten / Vorgesetzte Fachkräfte&amp;R&amp;9Qualifikationsverfahren 2018 
Arbeitsjournal | &amp;P</oddHeader>
      </headerFooter>
    </customSheetView>
  </customSheetViews>
  <mergeCells count="312">
    <mergeCell ref="B10:D10"/>
    <mergeCell ref="E10:H10"/>
    <mergeCell ref="B11:D11"/>
    <mergeCell ref="E11:H11"/>
    <mergeCell ref="E15:H15"/>
    <mergeCell ref="B16:D16"/>
    <mergeCell ref="E16:H16"/>
    <mergeCell ref="E9:H9"/>
    <mergeCell ref="B9:D9"/>
    <mergeCell ref="H3:I3"/>
    <mergeCell ref="C3:F3"/>
    <mergeCell ref="H7:I7"/>
    <mergeCell ref="A7:F7"/>
    <mergeCell ref="A2:I2"/>
    <mergeCell ref="A6:I6"/>
    <mergeCell ref="H5:I5"/>
    <mergeCell ref="A4:I4"/>
    <mergeCell ref="H1:I1"/>
    <mergeCell ref="E32:H32"/>
    <mergeCell ref="A25:I25"/>
    <mergeCell ref="C26:F26"/>
    <mergeCell ref="H26:I26"/>
    <mergeCell ref="A27:I27"/>
    <mergeCell ref="G20:I20"/>
    <mergeCell ref="A22:I22"/>
    <mergeCell ref="B12:D12"/>
    <mergeCell ref="E12:H12"/>
    <mergeCell ref="B14:D14"/>
    <mergeCell ref="E14:H14"/>
    <mergeCell ref="B15:D15"/>
    <mergeCell ref="B13:D13"/>
    <mergeCell ref="E13:H13"/>
    <mergeCell ref="A21:I21"/>
    <mergeCell ref="H24:I24"/>
    <mergeCell ref="B60:D60"/>
    <mergeCell ref="G43:I43"/>
    <mergeCell ref="A44:I44"/>
    <mergeCell ref="A45:I45"/>
    <mergeCell ref="E23:I23"/>
    <mergeCell ref="B37:D37"/>
    <mergeCell ref="E37:H37"/>
    <mergeCell ref="B38:D38"/>
    <mergeCell ref="E38:H38"/>
    <mergeCell ref="B39:D39"/>
    <mergeCell ref="E39:H39"/>
    <mergeCell ref="B33:D33"/>
    <mergeCell ref="E33:H33"/>
    <mergeCell ref="B35:D35"/>
    <mergeCell ref="E35:H35"/>
    <mergeCell ref="B36:D36"/>
    <mergeCell ref="E36:H36"/>
    <mergeCell ref="B34:D34"/>
    <mergeCell ref="E34:H34"/>
    <mergeCell ref="H28:I28"/>
    <mergeCell ref="A29:I29"/>
    <mergeCell ref="A30:F30"/>
    <mergeCell ref="H30:I30"/>
    <mergeCell ref="B32:D32"/>
    <mergeCell ref="E46:I46"/>
    <mergeCell ref="A48:I48"/>
    <mergeCell ref="C49:F49"/>
    <mergeCell ref="H49:I49"/>
    <mergeCell ref="B55:D55"/>
    <mergeCell ref="E55:H55"/>
    <mergeCell ref="B56:D56"/>
    <mergeCell ref="E56:H56"/>
    <mergeCell ref="B59:D59"/>
    <mergeCell ref="E59:H59"/>
    <mergeCell ref="A50:I50"/>
    <mergeCell ref="H51:I51"/>
    <mergeCell ref="A52:I52"/>
    <mergeCell ref="A53:F53"/>
    <mergeCell ref="H53:I53"/>
    <mergeCell ref="B57:D57"/>
    <mergeCell ref="E57:H57"/>
    <mergeCell ref="B58:D58"/>
    <mergeCell ref="H47:I47"/>
    <mergeCell ref="B61:D61"/>
    <mergeCell ref="E61:H61"/>
    <mergeCell ref="A67:I67"/>
    <mergeCell ref="A68:I68"/>
    <mergeCell ref="E69:I69"/>
    <mergeCell ref="E62:H62"/>
    <mergeCell ref="H72:I72"/>
    <mergeCell ref="G89:I89"/>
    <mergeCell ref="A73:I73"/>
    <mergeCell ref="H74:I74"/>
    <mergeCell ref="B62:D62"/>
    <mergeCell ref="A71:I71"/>
    <mergeCell ref="C72:F72"/>
    <mergeCell ref="H70:I70"/>
    <mergeCell ref="A90:I90"/>
    <mergeCell ref="A91:I91"/>
    <mergeCell ref="E58:H58"/>
    <mergeCell ref="B85:D85"/>
    <mergeCell ref="E85:H85"/>
    <mergeCell ref="B84:D84"/>
    <mergeCell ref="E84:H84"/>
    <mergeCell ref="A75:I75"/>
    <mergeCell ref="A76:F76"/>
    <mergeCell ref="H76:I76"/>
    <mergeCell ref="B78:D78"/>
    <mergeCell ref="E78:H78"/>
    <mergeCell ref="B80:D80"/>
    <mergeCell ref="E80:H80"/>
    <mergeCell ref="B81:D81"/>
    <mergeCell ref="E81:H81"/>
    <mergeCell ref="B82:D82"/>
    <mergeCell ref="E82:H82"/>
    <mergeCell ref="B83:D83"/>
    <mergeCell ref="E83:H83"/>
    <mergeCell ref="B79:D79"/>
    <mergeCell ref="E79:H79"/>
    <mergeCell ref="G66:I66"/>
    <mergeCell ref="E60:H60"/>
    <mergeCell ref="A96:I96"/>
    <mergeCell ref="H97:I97"/>
    <mergeCell ref="A98:I98"/>
    <mergeCell ref="A99:F99"/>
    <mergeCell ref="H99:I99"/>
    <mergeCell ref="E92:I92"/>
    <mergeCell ref="A94:I94"/>
    <mergeCell ref="C95:F95"/>
    <mergeCell ref="H95:I95"/>
    <mergeCell ref="H93:I93"/>
    <mergeCell ref="B104:D104"/>
    <mergeCell ref="E104:H104"/>
    <mergeCell ref="B105:D105"/>
    <mergeCell ref="E105:H105"/>
    <mergeCell ref="B101:D101"/>
    <mergeCell ref="E101:H101"/>
    <mergeCell ref="B102:D102"/>
    <mergeCell ref="E102:H102"/>
    <mergeCell ref="B103:D103"/>
    <mergeCell ref="E103:H103"/>
    <mergeCell ref="B109:D109"/>
    <mergeCell ref="E109:H109"/>
    <mergeCell ref="B110:D110"/>
    <mergeCell ref="E110:H110"/>
    <mergeCell ref="B111:D111"/>
    <mergeCell ref="E111:H111"/>
    <mergeCell ref="B106:D106"/>
    <mergeCell ref="E106:H106"/>
    <mergeCell ref="B107:D107"/>
    <mergeCell ref="E107:H107"/>
    <mergeCell ref="B108:D108"/>
    <mergeCell ref="E108:H108"/>
    <mergeCell ref="B115:D115"/>
    <mergeCell ref="E115:H115"/>
    <mergeCell ref="B116:D116"/>
    <mergeCell ref="E116:H116"/>
    <mergeCell ref="B117:D117"/>
    <mergeCell ref="E117:H117"/>
    <mergeCell ref="B112:D112"/>
    <mergeCell ref="E112:H112"/>
    <mergeCell ref="B113:D113"/>
    <mergeCell ref="E113:H113"/>
    <mergeCell ref="B114:D114"/>
    <mergeCell ref="E114:H114"/>
    <mergeCell ref="A127:I127"/>
    <mergeCell ref="C128:F128"/>
    <mergeCell ref="H128:I128"/>
    <mergeCell ref="A129:I129"/>
    <mergeCell ref="H130:I130"/>
    <mergeCell ref="A123:I123"/>
    <mergeCell ref="A124:I124"/>
    <mergeCell ref="E125:I125"/>
    <mergeCell ref="B118:D118"/>
    <mergeCell ref="E118:H118"/>
    <mergeCell ref="G122:I122"/>
    <mergeCell ref="H126:I126"/>
    <mergeCell ref="B135:D135"/>
    <mergeCell ref="E135:H135"/>
    <mergeCell ref="B136:D136"/>
    <mergeCell ref="E136:H136"/>
    <mergeCell ref="A131:I131"/>
    <mergeCell ref="A132:F132"/>
    <mergeCell ref="H132:I132"/>
    <mergeCell ref="B134:D134"/>
    <mergeCell ref="E134:H134"/>
    <mergeCell ref="B140:D140"/>
    <mergeCell ref="E140:H140"/>
    <mergeCell ref="B141:D141"/>
    <mergeCell ref="E141:H141"/>
    <mergeCell ref="B142:D142"/>
    <mergeCell ref="E142:H142"/>
    <mergeCell ref="B137:D137"/>
    <mergeCell ref="E137:H137"/>
    <mergeCell ref="B138:D138"/>
    <mergeCell ref="E138:H138"/>
    <mergeCell ref="B139:D139"/>
    <mergeCell ref="E139:H139"/>
    <mergeCell ref="B146:D146"/>
    <mergeCell ref="E146:H146"/>
    <mergeCell ref="B147:D147"/>
    <mergeCell ref="E147:H147"/>
    <mergeCell ref="B148:D148"/>
    <mergeCell ref="E148:H148"/>
    <mergeCell ref="B143:D143"/>
    <mergeCell ref="E143:H143"/>
    <mergeCell ref="B144:D144"/>
    <mergeCell ref="E144:H144"/>
    <mergeCell ref="B145:D145"/>
    <mergeCell ref="E145:H145"/>
    <mergeCell ref="E158:I158"/>
    <mergeCell ref="A160:I160"/>
    <mergeCell ref="C161:F161"/>
    <mergeCell ref="H161:I161"/>
    <mergeCell ref="G155:I155"/>
    <mergeCell ref="A156:I156"/>
    <mergeCell ref="A157:I157"/>
    <mergeCell ref="B149:D149"/>
    <mergeCell ref="E149:H149"/>
    <mergeCell ref="B150:D150"/>
    <mergeCell ref="E150:H150"/>
    <mergeCell ref="B151:D151"/>
    <mergeCell ref="E151:H151"/>
    <mergeCell ref="H159:I159"/>
    <mergeCell ref="B167:D167"/>
    <mergeCell ref="E167:H167"/>
    <mergeCell ref="B168:D168"/>
    <mergeCell ref="E168:H168"/>
    <mergeCell ref="B169:D169"/>
    <mergeCell ref="E169:H169"/>
    <mergeCell ref="A162:I162"/>
    <mergeCell ref="H163:I163"/>
    <mergeCell ref="A164:I164"/>
    <mergeCell ref="A165:F165"/>
    <mergeCell ref="H165:I165"/>
    <mergeCell ref="B173:D173"/>
    <mergeCell ref="E173:H173"/>
    <mergeCell ref="B174:D174"/>
    <mergeCell ref="E174:H174"/>
    <mergeCell ref="B170:D170"/>
    <mergeCell ref="E170:H170"/>
    <mergeCell ref="B171:D171"/>
    <mergeCell ref="E171:H171"/>
    <mergeCell ref="B172:D172"/>
    <mergeCell ref="E172:H172"/>
    <mergeCell ref="B178:D178"/>
    <mergeCell ref="E178:H178"/>
    <mergeCell ref="B179:D179"/>
    <mergeCell ref="E179:H179"/>
    <mergeCell ref="B180:D180"/>
    <mergeCell ref="E180:H180"/>
    <mergeCell ref="B175:D175"/>
    <mergeCell ref="E175:H175"/>
    <mergeCell ref="B176:D176"/>
    <mergeCell ref="E176:H176"/>
    <mergeCell ref="B177:D177"/>
    <mergeCell ref="E177:H177"/>
    <mergeCell ref="B203:D203"/>
    <mergeCell ref="E203:H203"/>
    <mergeCell ref="A197:I197"/>
    <mergeCell ref="A198:F198"/>
    <mergeCell ref="H198:I198"/>
    <mergeCell ref="B200:D200"/>
    <mergeCell ref="E200:H200"/>
    <mergeCell ref="E209:H209"/>
    <mergeCell ref="B210:D210"/>
    <mergeCell ref="B204:D204"/>
    <mergeCell ref="E204:H204"/>
    <mergeCell ref="B205:D205"/>
    <mergeCell ref="E205:H205"/>
    <mergeCell ref="B206:D206"/>
    <mergeCell ref="E206:H206"/>
    <mergeCell ref="B207:D207"/>
    <mergeCell ref="B184:D184"/>
    <mergeCell ref="E184:H184"/>
    <mergeCell ref="G188:I188"/>
    <mergeCell ref="A193:I193"/>
    <mergeCell ref="C194:F194"/>
    <mergeCell ref="H194:I194"/>
    <mergeCell ref="B181:D181"/>
    <mergeCell ref="E181:H181"/>
    <mergeCell ref="B182:D182"/>
    <mergeCell ref="E182:H182"/>
    <mergeCell ref="B183:D183"/>
    <mergeCell ref="E183:H183"/>
    <mergeCell ref="A195:I195"/>
    <mergeCell ref="H196:I196"/>
    <mergeCell ref="A189:I189"/>
    <mergeCell ref="A190:I190"/>
    <mergeCell ref="E191:I191"/>
    <mergeCell ref="B201:D201"/>
    <mergeCell ref="E201:H201"/>
    <mergeCell ref="B202:D202"/>
    <mergeCell ref="E202:H202"/>
    <mergeCell ref="H192:I192"/>
    <mergeCell ref="E224:I224"/>
    <mergeCell ref="E207:H207"/>
    <mergeCell ref="G221:I221"/>
    <mergeCell ref="A222:I222"/>
    <mergeCell ref="A223:I223"/>
    <mergeCell ref="B215:D215"/>
    <mergeCell ref="E215:H215"/>
    <mergeCell ref="B216:D216"/>
    <mergeCell ref="E216:H216"/>
    <mergeCell ref="B217:D217"/>
    <mergeCell ref="E217:H217"/>
    <mergeCell ref="B213:D213"/>
    <mergeCell ref="B212:D212"/>
    <mergeCell ref="E212:H212"/>
    <mergeCell ref="E213:H213"/>
    <mergeCell ref="B214:D214"/>
    <mergeCell ref="E214:H214"/>
    <mergeCell ref="E210:H210"/>
    <mergeCell ref="B208:D208"/>
    <mergeCell ref="E208:H208"/>
    <mergeCell ref="E211:H211"/>
    <mergeCell ref="B211:D211"/>
    <mergeCell ref="B209:D209"/>
  </mergeCells>
  <conditionalFormatting sqref="A10:B16">
    <cfRule type="expression" dxfId="220" priority="24">
      <formula>ISBLANK(A10)</formula>
    </cfRule>
  </conditionalFormatting>
  <conditionalFormatting sqref="A33:B39">
    <cfRule type="expression" dxfId="219" priority="285">
      <formula>ISBLANK(A33)</formula>
    </cfRule>
  </conditionalFormatting>
  <conditionalFormatting sqref="A56:B62">
    <cfRule type="expression" dxfId="218" priority="16">
      <formula>ISBLANK(A56)</formula>
    </cfRule>
  </conditionalFormatting>
  <conditionalFormatting sqref="A79:B85">
    <cfRule type="expression" dxfId="217" priority="12">
      <formula>ISBLANK(A79)</formula>
    </cfRule>
  </conditionalFormatting>
  <conditionalFormatting sqref="A102:B118">
    <cfRule type="expression" dxfId="216" priority="166">
      <formula>ISBLANK(A102)</formula>
    </cfRule>
  </conditionalFormatting>
  <conditionalFormatting sqref="A135:B151">
    <cfRule type="expression" dxfId="215" priority="121">
      <formula>ISBLANK(A135)</formula>
    </cfRule>
  </conditionalFormatting>
  <conditionalFormatting sqref="A168:B184">
    <cfRule type="expression" dxfId="214" priority="84">
      <formula>ISBLANK(A168)</formula>
    </cfRule>
  </conditionalFormatting>
  <conditionalFormatting sqref="A201:B217">
    <cfRule type="expression" dxfId="213" priority="39">
      <formula>ISBLANK(A201)</formula>
    </cfRule>
  </conditionalFormatting>
  <conditionalFormatting sqref="B5">
    <cfRule type="cellIs" dxfId="212" priority="9" operator="greaterThan">
      <formula>0</formula>
    </cfRule>
  </conditionalFormatting>
  <conditionalFormatting sqref="B28">
    <cfRule type="cellIs" dxfId="211" priority="7" operator="greaterThan">
      <formula>0</formula>
    </cfRule>
  </conditionalFormatting>
  <conditionalFormatting sqref="B51">
    <cfRule type="cellIs" dxfId="210" priority="6" operator="greaterThan">
      <formula>0</formula>
    </cfRule>
  </conditionalFormatting>
  <conditionalFormatting sqref="B74">
    <cfRule type="cellIs" dxfId="209" priority="5" operator="greaterThan">
      <formula>0</formula>
    </cfRule>
  </conditionalFormatting>
  <conditionalFormatting sqref="B97">
    <cfRule type="cellIs" dxfId="208" priority="4" operator="greaterThan">
      <formula>0</formula>
    </cfRule>
  </conditionalFormatting>
  <conditionalFormatting sqref="B130">
    <cfRule type="cellIs" dxfId="207" priority="3" operator="greaterThan">
      <formula>0</formula>
    </cfRule>
  </conditionalFormatting>
  <conditionalFormatting sqref="B163">
    <cfRule type="cellIs" dxfId="206" priority="2" operator="greaterThan">
      <formula>0</formula>
    </cfRule>
  </conditionalFormatting>
  <conditionalFormatting sqref="B196">
    <cfRule type="cellIs" dxfId="205" priority="1" operator="greaterThan">
      <formula>0</formula>
    </cfRule>
  </conditionalFormatting>
  <conditionalFormatting sqref="C3">
    <cfRule type="expression" dxfId="204" priority="694">
      <formula>ISBLANK(C3)</formula>
    </cfRule>
  </conditionalFormatting>
  <conditionalFormatting sqref="C26">
    <cfRule type="expression" dxfId="203" priority="329">
      <formula>ISBLANK(C26)</formula>
    </cfRule>
  </conditionalFormatting>
  <conditionalFormatting sqref="C49">
    <cfRule type="expression" dxfId="202" priority="588">
      <formula>ISBLANK(C49)</formula>
    </cfRule>
  </conditionalFormatting>
  <conditionalFormatting sqref="C72">
    <cfRule type="expression" dxfId="201" priority="537">
      <formula>ISBLANK(C72)</formula>
    </cfRule>
  </conditionalFormatting>
  <conditionalFormatting sqref="C95">
    <cfRule type="expression" dxfId="200" priority="486">
      <formula>ISBLANK(C95)</formula>
    </cfRule>
  </conditionalFormatting>
  <conditionalFormatting sqref="C128">
    <cfRule type="expression" dxfId="199" priority="435">
      <formula>ISBLANK(C128)</formula>
    </cfRule>
  </conditionalFormatting>
  <conditionalFormatting sqref="C161">
    <cfRule type="expression" dxfId="198" priority="384">
      <formula>ISBLANK(C161)</formula>
    </cfRule>
  </conditionalFormatting>
  <conditionalFormatting sqref="C194">
    <cfRule type="expression" dxfId="197" priority="333">
      <formula>ISBLANK(C194)</formula>
    </cfRule>
  </conditionalFormatting>
  <conditionalFormatting sqref="E10:E16">
    <cfRule type="expression" dxfId="196" priority="23">
      <formula>ISBLANK(E10)</formula>
    </cfRule>
  </conditionalFormatting>
  <conditionalFormatting sqref="E20">
    <cfRule type="expression" dxfId="195" priority="696">
      <formula>ISBLANK(E20)</formula>
    </cfRule>
  </conditionalFormatting>
  <conditionalFormatting sqref="E23">
    <cfRule type="expression" dxfId="194" priority="705">
      <formula>ISBLANK(E23)</formula>
    </cfRule>
  </conditionalFormatting>
  <conditionalFormatting sqref="E33:E39">
    <cfRule type="expression" dxfId="193" priority="284">
      <formula>ISBLANK(E33)</formula>
    </cfRule>
  </conditionalFormatting>
  <conditionalFormatting sqref="E43">
    <cfRule type="expression" dxfId="192" priority="645">
      <formula>ISBLANK(E43)</formula>
    </cfRule>
  </conditionalFormatting>
  <conditionalFormatting sqref="E46">
    <cfRule type="expression" dxfId="191" priority="652">
      <formula>ISBLANK(E46)</formula>
    </cfRule>
  </conditionalFormatting>
  <conditionalFormatting sqref="E56:E62">
    <cfRule type="expression" dxfId="190" priority="15">
      <formula>ISBLANK(E56)</formula>
    </cfRule>
  </conditionalFormatting>
  <conditionalFormatting sqref="E66">
    <cfRule type="expression" dxfId="189" priority="590">
      <formula>ISBLANK(E66)</formula>
    </cfRule>
  </conditionalFormatting>
  <conditionalFormatting sqref="E69">
    <cfRule type="expression" dxfId="188" priority="36">
      <formula>ISBLANK(E69)</formula>
    </cfRule>
  </conditionalFormatting>
  <conditionalFormatting sqref="E79:E85">
    <cfRule type="expression" dxfId="187" priority="11">
      <formula>ISBLANK(E79)</formula>
    </cfRule>
  </conditionalFormatting>
  <conditionalFormatting sqref="E89">
    <cfRule type="expression" dxfId="186" priority="539">
      <formula>ISBLANK(E89)</formula>
    </cfRule>
  </conditionalFormatting>
  <conditionalFormatting sqref="E92">
    <cfRule type="expression" dxfId="185" priority="35">
      <formula>ISBLANK(E92)</formula>
    </cfRule>
  </conditionalFormatting>
  <conditionalFormatting sqref="E102:E118">
    <cfRule type="expression" dxfId="184" priority="165">
      <formula>ISBLANK(E102)</formula>
    </cfRule>
  </conditionalFormatting>
  <conditionalFormatting sqref="E122">
    <cfRule type="expression" dxfId="183" priority="488">
      <formula>ISBLANK(E122)</formula>
    </cfRule>
  </conditionalFormatting>
  <conditionalFormatting sqref="E125">
    <cfRule type="expression" dxfId="182" priority="34">
      <formula>ISBLANK(E125)</formula>
    </cfRule>
  </conditionalFormatting>
  <conditionalFormatting sqref="E135:E151">
    <cfRule type="expression" dxfId="181" priority="120">
      <formula>ISBLANK(E135)</formula>
    </cfRule>
  </conditionalFormatting>
  <conditionalFormatting sqref="E155">
    <cfRule type="expression" dxfId="180" priority="437">
      <formula>ISBLANK(E155)</formula>
    </cfRule>
  </conditionalFormatting>
  <conditionalFormatting sqref="E158">
    <cfRule type="expression" dxfId="179" priority="33">
      <formula>ISBLANK(E158)</formula>
    </cfRule>
  </conditionalFormatting>
  <conditionalFormatting sqref="E168:E184">
    <cfRule type="expression" dxfId="178" priority="83">
      <formula>ISBLANK(E168)</formula>
    </cfRule>
  </conditionalFormatting>
  <conditionalFormatting sqref="E188">
    <cfRule type="expression" dxfId="177" priority="386">
      <formula>ISBLANK(E188)</formula>
    </cfRule>
  </conditionalFormatting>
  <conditionalFormatting sqref="E191">
    <cfRule type="expression" dxfId="176" priority="32">
      <formula>ISBLANK(E191)</formula>
    </cfRule>
  </conditionalFormatting>
  <conditionalFormatting sqref="E201:E217">
    <cfRule type="expression" dxfId="175" priority="38">
      <formula>ISBLANK(E201)</formula>
    </cfRule>
  </conditionalFormatting>
  <conditionalFormatting sqref="E221">
    <cfRule type="expression" dxfId="174" priority="335">
      <formula>ISBLANK(E221)</formula>
    </cfRule>
  </conditionalFormatting>
  <conditionalFormatting sqref="E224">
    <cfRule type="expression" dxfId="173" priority="31">
      <formula>ISBLANK(E224)</formula>
    </cfRule>
  </conditionalFormatting>
  <conditionalFormatting sqref="G7">
    <cfRule type="expression" dxfId="172" priority="697">
      <formula>ISBLANK(G7)</formula>
    </cfRule>
  </conditionalFormatting>
  <conditionalFormatting sqref="G30">
    <cfRule type="expression" dxfId="171" priority="646">
      <formula>ISBLANK(G30)</formula>
    </cfRule>
  </conditionalFormatting>
  <conditionalFormatting sqref="G53">
    <cfRule type="expression" dxfId="170" priority="591">
      <formula>ISBLANK(G53)</formula>
    </cfRule>
  </conditionalFormatting>
  <conditionalFormatting sqref="G76">
    <cfRule type="expression" dxfId="169" priority="540">
      <formula>ISBLANK(G76)</formula>
    </cfRule>
  </conditionalFormatting>
  <conditionalFormatting sqref="G99">
    <cfRule type="expression" dxfId="168" priority="489">
      <formula>ISBLANK(G99)</formula>
    </cfRule>
  </conditionalFormatting>
  <conditionalFormatting sqref="G132">
    <cfRule type="expression" dxfId="167" priority="438">
      <formula>ISBLANK(G132)</formula>
    </cfRule>
  </conditionalFormatting>
  <conditionalFormatting sqref="G165">
    <cfRule type="expression" dxfId="166" priority="387">
      <formula>ISBLANK(G165)</formula>
    </cfRule>
  </conditionalFormatting>
  <conditionalFormatting sqref="G198">
    <cfRule type="expression" dxfId="165" priority="336">
      <formula>ISBLANK(G198)</formula>
    </cfRule>
  </conditionalFormatting>
  <conditionalFormatting sqref="H3">
    <cfRule type="expression" dxfId="164" priority="695">
      <formula>ISBLANK(H3)</formula>
    </cfRule>
  </conditionalFormatting>
  <conditionalFormatting sqref="H26">
    <cfRule type="expression" dxfId="163" priority="330">
      <formula>ISBLANK(H26)</formula>
    </cfRule>
  </conditionalFormatting>
  <conditionalFormatting sqref="H49">
    <cfRule type="expression" dxfId="162" priority="589">
      <formula>ISBLANK(H49)</formula>
    </cfRule>
  </conditionalFormatting>
  <conditionalFormatting sqref="H72">
    <cfRule type="expression" dxfId="161" priority="328">
      <formula>ISBLANK(H72)</formula>
    </cfRule>
  </conditionalFormatting>
  <conditionalFormatting sqref="H95">
    <cfRule type="expression" dxfId="160" priority="327">
      <formula>ISBLANK(H95)</formula>
    </cfRule>
  </conditionalFormatting>
  <conditionalFormatting sqref="H128">
    <cfRule type="expression" dxfId="159" priority="326">
      <formula>ISBLANK(H128)</formula>
    </cfRule>
  </conditionalFormatting>
  <conditionalFormatting sqref="H161">
    <cfRule type="expression" dxfId="158" priority="325">
      <formula>ISBLANK(H161)</formula>
    </cfRule>
  </conditionalFormatting>
  <conditionalFormatting sqref="H194">
    <cfRule type="expression" dxfId="157" priority="324">
      <formula>ISBLANK(H194)</formula>
    </cfRule>
  </conditionalFormatting>
  <conditionalFormatting sqref="I10:I17">
    <cfRule type="expression" dxfId="156" priority="18">
      <formula>ISBLANK(I10)</formula>
    </cfRule>
  </conditionalFormatting>
  <conditionalFormatting sqref="I33:I40">
    <cfRule type="expression" dxfId="155" priority="283">
      <formula>ISBLANK(I33)</formula>
    </cfRule>
  </conditionalFormatting>
  <conditionalFormatting sqref="I56:I63">
    <cfRule type="expression" dxfId="154" priority="14">
      <formula>ISBLANK(I56)</formula>
    </cfRule>
  </conditionalFormatting>
  <conditionalFormatting sqref="I79:I86">
    <cfRule type="expression" dxfId="153" priority="10">
      <formula>ISBLANK(I79)</formula>
    </cfRule>
  </conditionalFormatting>
  <conditionalFormatting sqref="I102:I119">
    <cfRule type="expression" dxfId="152" priority="164">
      <formula>ISBLANK(I102)</formula>
    </cfRule>
  </conditionalFormatting>
  <conditionalFormatting sqref="I135:I152">
    <cfRule type="expression" dxfId="151" priority="119">
      <formula>ISBLANK(I135)</formula>
    </cfRule>
  </conditionalFormatting>
  <conditionalFormatting sqref="I168:I185">
    <cfRule type="expression" dxfId="150" priority="82">
      <formula>ISBLANK(I168)</formula>
    </cfRule>
  </conditionalFormatting>
  <conditionalFormatting sqref="I201:I218">
    <cfRule type="expression" dxfId="149" priority="37">
      <formula>ISBLANK(I201)</formula>
    </cfRule>
  </conditionalFormatting>
  <dataValidations disablePrompts="1" count="1">
    <dataValidation type="list" allowBlank="1" showInputMessage="1" showErrorMessage="1" sqref="G132 G7 G198 G30 G99 G53 G165 G76" xr:uid="{00000000-0002-0000-0400-000000000000}">
      <formula1>"Ja,Nein"</formula1>
    </dataValidation>
  </dataValidations>
  <printOptions horizontalCentered="1"/>
  <pageMargins left="0.74803149606299213" right="0.74803149606299213" top="0.98425196850393704" bottom="0.78740157480314965" header="0.51181102362204722" footer="0.51181102362204722"/>
  <pageSetup paperSize="9" orientation="landscape" r:id="rId2"/>
  <headerFooter>
    <oddHeader>&amp;L&amp;8Fachmann/Fachfrau öffentlicher Verkehr EFZ  
KandidatIn
&amp;R&amp;8Qualifikationsverfahren IPA 2024
Arbeitsjournal &amp;P</oddHeader>
  </headerFooter>
  <rowBreaks count="7" manualBreakCount="7">
    <brk id="23" max="16383" man="1"/>
    <brk id="46" max="16383" man="1"/>
    <brk id="69" max="16383" man="1"/>
    <brk id="92" max="16383" man="1"/>
    <brk id="125" max="16383" man="1"/>
    <brk id="158"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tt3">
    <tabColor rgb="FF92D050"/>
  </sheetPr>
  <dimension ref="A1:L72"/>
  <sheetViews>
    <sheetView showGridLines="0" view="pageLayout" topLeftCell="A53" workbookViewId="0">
      <selection activeCell="A62" sqref="A62:L63"/>
    </sheetView>
  </sheetViews>
  <sheetFormatPr baseColWidth="10" defaultColWidth="11" defaultRowHeight="15.6"/>
  <cols>
    <col min="1" max="1" width="3.8984375" customWidth="1"/>
    <col min="2" max="2" width="5.59765625" customWidth="1"/>
    <col min="3" max="3" width="5.09765625" customWidth="1"/>
    <col min="4" max="4" width="4" customWidth="1"/>
    <col min="5" max="5" width="9.3984375" customWidth="1"/>
    <col min="6" max="6" width="0.3984375" customWidth="1"/>
    <col min="7" max="7" width="5.09765625" customWidth="1"/>
    <col min="8" max="8" width="7.8984375" customWidth="1"/>
    <col min="9" max="9" width="2.5" customWidth="1"/>
    <col min="10" max="10" width="8.59765625" customWidth="1"/>
    <col min="11" max="11" width="8.09765625" customWidth="1"/>
    <col min="12" max="12" width="18.69921875" customWidth="1"/>
  </cols>
  <sheetData>
    <row r="1" spans="1:12" ht="18.899999999999999" customHeight="1">
      <c r="A1" s="121" t="s">
        <v>209</v>
      </c>
      <c r="B1" s="121"/>
      <c r="C1" s="121"/>
      <c r="D1" s="121"/>
      <c r="E1" s="121"/>
      <c r="F1" s="121"/>
      <c r="G1" s="121"/>
      <c r="H1" s="121"/>
      <c r="I1" s="121"/>
      <c r="J1" s="121"/>
      <c r="K1" s="121"/>
      <c r="L1" s="122" t="str">
        <f>Auftrag_vFk!$Q$1</f>
        <v>IPA 2024</v>
      </c>
    </row>
    <row r="2" spans="1:12" ht="4.2" customHeight="1">
      <c r="A2" s="294"/>
      <c r="B2" s="294"/>
      <c r="C2" s="294"/>
      <c r="D2" s="294"/>
      <c r="E2" s="294"/>
      <c r="F2" s="294"/>
      <c r="G2" s="294"/>
      <c r="H2" s="294"/>
      <c r="I2" s="294"/>
      <c r="J2" s="294"/>
      <c r="K2" s="294"/>
      <c r="L2" s="294"/>
    </row>
    <row r="3" spans="1:12" ht="15" customHeight="1">
      <c r="A3" s="161"/>
      <c r="B3" s="295"/>
      <c r="C3" s="295"/>
      <c r="D3" s="295"/>
      <c r="E3" s="295"/>
      <c r="F3" s="295"/>
      <c r="G3" s="295"/>
      <c r="H3" s="19" t="s">
        <v>8</v>
      </c>
      <c r="K3" s="285" t="str">
        <f>IF(ISBLANK(Auftrag_vFk!N3),"",Auftrag_vFk!N3)</f>
        <v/>
      </c>
      <c r="L3" s="285"/>
    </row>
    <row r="4" spans="1:12" ht="12" customHeight="1">
      <c r="A4" s="284"/>
      <c r="B4" s="295"/>
      <c r="C4" s="295"/>
      <c r="D4" s="295"/>
      <c r="E4" s="295"/>
      <c r="F4" s="295"/>
      <c r="G4" s="295"/>
      <c r="H4" s="295"/>
      <c r="I4" s="295"/>
      <c r="J4" s="295"/>
      <c r="K4" s="295"/>
      <c r="L4" s="295"/>
    </row>
    <row r="5" spans="1:12" ht="15.9" customHeight="1">
      <c r="A5" s="203" t="s">
        <v>105</v>
      </c>
      <c r="B5" s="203"/>
      <c r="C5" s="204"/>
      <c r="D5" s="204"/>
      <c r="E5" s="159" t="str">
        <f>IF(ISBLANK(Aufgabenstellung_vFk!E5),"",Aufgabenstellung_vFk!E5)</f>
        <v/>
      </c>
      <c r="F5" s="159"/>
      <c r="G5" s="159"/>
      <c r="H5" s="159"/>
      <c r="I5" s="159"/>
      <c r="J5" s="159"/>
      <c r="K5" s="159"/>
      <c r="L5" s="159"/>
    </row>
    <row r="6" spans="1:12" ht="6" customHeight="1">
      <c r="A6" s="191"/>
      <c r="B6" s="191"/>
      <c r="C6" s="192"/>
      <c r="D6" s="192"/>
      <c r="E6" s="192"/>
      <c r="F6" s="192"/>
      <c r="G6" s="192"/>
      <c r="H6" s="192"/>
      <c r="I6" s="192"/>
      <c r="J6" s="192"/>
      <c r="K6" s="192"/>
      <c r="L6" s="192"/>
    </row>
    <row r="7" spans="1:12" ht="15" customHeight="1">
      <c r="A7" s="162" t="s">
        <v>9</v>
      </c>
      <c r="B7" s="162"/>
      <c r="C7" s="16" t="s">
        <v>10</v>
      </c>
      <c r="D7" s="16"/>
      <c r="E7" s="159" t="str">
        <f>IF(ISBLANK(Auftrag_vFk!E9),"",Auftrag_vFk!E9)</f>
        <v/>
      </c>
      <c r="F7" s="159"/>
      <c r="G7" s="159"/>
      <c r="H7" s="159"/>
      <c r="I7" s="159"/>
      <c r="J7" s="16" t="s">
        <v>11</v>
      </c>
      <c r="K7" s="159" t="str">
        <f>IF(ISBLANK(Auftrag_vFk!K9),"",Auftrag_vFk!K9)</f>
        <v/>
      </c>
      <c r="L7" s="159"/>
    </row>
    <row r="8" spans="1:12" ht="9.9" customHeight="1">
      <c r="A8" s="190"/>
      <c r="B8" s="190"/>
      <c r="C8" s="190"/>
      <c r="D8" s="190"/>
      <c r="E8" s="190"/>
      <c r="F8" s="190"/>
      <c r="G8" s="190"/>
      <c r="H8" s="190"/>
      <c r="I8" s="190"/>
      <c r="J8" s="190"/>
      <c r="K8" s="190"/>
      <c r="L8" s="190"/>
    </row>
    <row r="9" spans="1:12" ht="15" customHeight="1">
      <c r="A9" s="296" t="s">
        <v>240</v>
      </c>
      <c r="B9" s="296"/>
      <c r="C9" s="296"/>
      <c r="D9" s="296"/>
      <c r="E9" s="296"/>
      <c r="F9" s="296"/>
      <c r="G9" s="296"/>
      <c r="H9" s="296"/>
      <c r="I9" s="296"/>
      <c r="J9" s="296"/>
      <c r="K9" s="296"/>
      <c r="L9" s="296"/>
    </row>
    <row r="10" spans="1:12" ht="10.95" customHeight="1">
      <c r="A10" s="297" t="s">
        <v>221</v>
      </c>
      <c r="B10" s="297"/>
      <c r="C10" s="297"/>
      <c r="D10" s="297"/>
      <c r="E10" s="297"/>
      <c r="F10" s="297"/>
      <c r="G10" s="297"/>
      <c r="H10" s="297"/>
      <c r="I10" s="297"/>
      <c r="J10" s="297"/>
      <c r="K10" s="297"/>
      <c r="L10" s="297"/>
    </row>
    <row r="11" spans="1:12" ht="409.5" customHeight="1">
      <c r="A11" s="298"/>
      <c r="B11" s="298"/>
      <c r="C11" s="298"/>
      <c r="D11" s="298"/>
      <c r="E11" s="298"/>
      <c r="F11" s="298"/>
      <c r="G11" s="298"/>
      <c r="H11" s="298"/>
      <c r="I11" s="298"/>
      <c r="J11" s="298"/>
      <c r="K11" s="298"/>
      <c r="L11" s="298"/>
    </row>
    <row r="12" spans="1:12" ht="135" customHeight="1">
      <c r="A12" s="298"/>
      <c r="B12" s="298"/>
      <c r="C12" s="298"/>
      <c r="D12" s="298"/>
      <c r="E12" s="298"/>
      <c r="F12" s="298"/>
      <c r="G12" s="298"/>
      <c r="H12" s="298"/>
      <c r="I12" s="298"/>
      <c r="J12" s="298"/>
      <c r="K12" s="298"/>
      <c r="L12" s="298"/>
    </row>
    <row r="13" spans="1:12" ht="15" customHeight="1">
      <c r="A13" s="178" t="s">
        <v>47</v>
      </c>
      <c r="B13" s="178"/>
      <c r="C13" s="184"/>
      <c r="D13" s="178" t="s">
        <v>35</v>
      </c>
      <c r="E13" s="178"/>
      <c r="F13" s="178"/>
      <c r="G13" s="178"/>
      <c r="H13" s="178"/>
      <c r="I13" s="188"/>
      <c r="J13" s="178" t="s">
        <v>48</v>
      </c>
      <c r="K13" s="178"/>
      <c r="L13" s="178"/>
    </row>
    <row r="14" spans="1:12" ht="3" customHeight="1">
      <c r="A14" s="184"/>
      <c r="B14" s="184"/>
      <c r="C14" s="184"/>
      <c r="D14" s="184"/>
      <c r="E14" s="184"/>
      <c r="F14" s="184"/>
      <c r="G14" s="184"/>
      <c r="H14" s="184"/>
      <c r="I14" s="188"/>
      <c r="J14" s="188"/>
      <c r="K14" s="188"/>
      <c r="L14" s="188"/>
    </row>
    <row r="15" spans="1:12" ht="15" customHeight="1">
      <c r="A15" s="278"/>
      <c r="B15" s="279"/>
      <c r="C15" s="184"/>
      <c r="D15" s="227" t="str">
        <f>IF(ISBLANK(Auftrag_vFk!E19),"",Auftrag_vFk!E19)</f>
        <v/>
      </c>
      <c r="E15" s="227"/>
      <c r="F15" s="68"/>
      <c r="G15" s="227" t="str">
        <f>IF(ISBLANK(Auftrag_vFk!K19),"",Auftrag_vFk!K19)</f>
        <v/>
      </c>
      <c r="H15" s="227"/>
      <c r="I15" s="188"/>
      <c r="J15" s="42"/>
      <c r="K15" s="42"/>
      <c r="L15" s="42"/>
    </row>
    <row r="16" spans="1:12" ht="9.75" customHeight="1">
      <c r="A16" s="294"/>
      <c r="B16" s="294"/>
      <c r="C16" s="294"/>
      <c r="D16" s="294"/>
      <c r="E16" s="294"/>
      <c r="F16" s="294"/>
      <c r="G16" s="294"/>
      <c r="H16" s="294"/>
      <c r="I16" s="294"/>
      <c r="J16" s="294"/>
      <c r="K16" s="294"/>
      <c r="L16" s="294"/>
    </row>
    <row r="17" spans="1:12" ht="18.899999999999999" customHeight="1">
      <c r="A17" s="121" t="s">
        <v>209</v>
      </c>
      <c r="B17" s="121"/>
      <c r="C17" s="121"/>
      <c r="D17" s="121"/>
      <c r="E17" s="121"/>
      <c r="F17" s="121"/>
      <c r="G17" s="121"/>
      <c r="H17" s="121"/>
      <c r="I17" s="121"/>
      <c r="J17" s="121"/>
      <c r="K17" s="121"/>
      <c r="L17" s="122" t="str">
        <f>Auftrag_vFk!$Q$1</f>
        <v>IPA 2024</v>
      </c>
    </row>
    <row r="18" spans="1:12" ht="4.2" customHeight="1">
      <c r="A18" s="294"/>
      <c r="B18" s="294"/>
      <c r="C18" s="294"/>
      <c r="D18" s="294"/>
      <c r="E18" s="294"/>
      <c r="F18" s="294"/>
      <c r="G18" s="294"/>
      <c r="H18" s="294"/>
      <c r="I18" s="294"/>
      <c r="J18" s="294"/>
      <c r="K18" s="294"/>
      <c r="L18" s="294"/>
    </row>
    <row r="19" spans="1:12" ht="15" customHeight="1">
      <c r="A19" s="161"/>
      <c r="B19" s="161"/>
      <c r="C19" s="161"/>
      <c r="D19" s="161"/>
      <c r="E19" s="161"/>
      <c r="F19" s="161"/>
      <c r="G19" s="161"/>
      <c r="H19" s="19" t="s">
        <v>8</v>
      </c>
      <c r="K19" s="285" t="str">
        <f>IF(ISBLANK(Auftrag_vFk!N3),"",Auftrag_vFk!N3)</f>
        <v/>
      </c>
      <c r="L19" s="285"/>
    </row>
    <row r="20" spans="1:12" ht="12" customHeight="1">
      <c r="A20" s="284"/>
      <c r="B20" s="295"/>
      <c r="C20" s="295"/>
      <c r="D20" s="295"/>
      <c r="E20" s="295"/>
      <c r="F20" s="295"/>
      <c r="G20" s="295"/>
      <c r="H20" s="295"/>
      <c r="I20" s="295"/>
      <c r="J20" s="295"/>
      <c r="K20" s="295"/>
      <c r="L20" s="295"/>
    </row>
    <row r="21" spans="1:12" ht="15" customHeight="1">
      <c r="A21" s="296" t="s">
        <v>241</v>
      </c>
      <c r="B21" s="296"/>
      <c r="C21" s="296"/>
      <c r="D21" s="296"/>
      <c r="E21" s="296"/>
      <c r="F21" s="296"/>
      <c r="G21" s="296"/>
      <c r="H21" s="296"/>
      <c r="I21" s="296"/>
      <c r="J21" s="296"/>
      <c r="K21" s="296"/>
      <c r="L21" s="296"/>
    </row>
    <row r="22" spans="1:12" ht="10.95" customHeight="1">
      <c r="A22" s="297" t="s">
        <v>221</v>
      </c>
      <c r="B22" s="297"/>
      <c r="C22" s="297"/>
      <c r="D22" s="297"/>
      <c r="E22" s="297"/>
      <c r="F22" s="297"/>
      <c r="G22" s="297"/>
      <c r="H22" s="297"/>
      <c r="I22" s="297"/>
      <c r="J22" s="297"/>
      <c r="K22" s="297"/>
      <c r="L22" s="297"/>
    </row>
    <row r="23" spans="1:12" ht="263.39999999999998" customHeight="1">
      <c r="A23" s="298"/>
      <c r="B23" s="298"/>
      <c r="C23" s="298"/>
      <c r="D23" s="298"/>
      <c r="E23" s="298"/>
      <c r="F23" s="298"/>
      <c r="G23" s="298"/>
      <c r="H23" s="298"/>
      <c r="I23" s="298"/>
      <c r="J23" s="298"/>
      <c r="K23" s="298"/>
      <c r="L23" s="298"/>
    </row>
    <row r="24" spans="1:12" ht="327.75" customHeight="1">
      <c r="A24" s="298"/>
      <c r="B24" s="298"/>
      <c r="C24" s="298"/>
      <c r="D24" s="298"/>
      <c r="E24" s="298"/>
      <c r="F24" s="298"/>
      <c r="G24" s="298"/>
      <c r="H24" s="298"/>
      <c r="I24" s="298"/>
      <c r="J24" s="298"/>
      <c r="K24" s="298"/>
      <c r="L24" s="298"/>
    </row>
    <row r="25" spans="1:12" ht="15" customHeight="1">
      <c r="A25" s="178" t="s">
        <v>47</v>
      </c>
      <c r="B25" s="178"/>
      <c r="C25" s="184"/>
      <c r="D25" s="178" t="s">
        <v>35</v>
      </c>
      <c r="E25" s="178"/>
      <c r="F25" s="178"/>
      <c r="G25" s="178"/>
      <c r="H25" s="178"/>
      <c r="I25" s="188"/>
      <c r="J25" s="178" t="s">
        <v>48</v>
      </c>
      <c r="K25" s="178"/>
      <c r="L25" s="178"/>
    </row>
    <row r="26" spans="1:12" ht="3" customHeight="1">
      <c r="A26" s="184"/>
      <c r="B26" s="184"/>
      <c r="C26" s="184"/>
      <c r="D26" s="184"/>
      <c r="E26" s="184"/>
      <c r="F26" s="184"/>
      <c r="G26" s="184"/>
      <c r="H26" s="184"/>
      <c r="I26" s="188"/>
      <c r="J26" s="188"/>
      <c r="K26" s="188"/>
      <c r="L26" s="188"/>
    </row>
    <row r="27" spans="1:12" ht="15" customHeight="1">
      <c r="A27" s="278"/>
      <c r="B27" s="279"/>
      <c r="C27" s="184"/>
      <c r="D27" s="227" t="str">
        <f>IF(ISBLANK(Auftrag_vFk!E19),"",Auftrag_vFk!E19)</f>
        <v/>
      </c>
      <c r="E27" s="227"/>
      <c r="F27" s="68"/>
      <c r="G27" s="227">
        <f>Auftrag_vFk!K19</f>
        <v>0</v>
      </c>
      <c r="H27" s="227"/>
      <c r="I27" s="188"/>
      <c r="J27" s="42"/>
      <c r="K27" s="42"/>
      <c r="L27" s="42"/>
    </row>
    <row r="28" spans="1:12" ht="9.75" customHeight="1">
      <c r="A28" s="294"/>
      <c r="B28" s="294"/>
      <c r="C28" s="294"/>
      <c r="D28" s="294"/>
      <c r="E28" s="294"/>
      <c r="F28" s="294"/>
      <c r="G28" s="294"/>
      <c r="H28" s="294"/>
      <c r="I28" s="294"/>
      <c r="J28" s="294"/>
      <c r="K28" s="294"/>
      <c r="L28" s="294"/>
    </row>
    <row r="29" spans="1:12" ht="15" customHeight="1">
      <c r="A29" s="161"/>
      <c r="B29" s="295"/>
      <c r="C29" s="295"/>
      <c r="D29" s="295"/>
      <c r="E29" s="295"/>
      <c r="F29" s="295"/>
      <c r="G29" s="295"/>
      <c r="H29" s="19" t="s">
        <v>8</v>
      </c>
      <c r="K29" s="285" t="str">
        <f>IF(ISBLANK(Auftrag_vFk!N3),"",Auftrag_vFk!N3)</f>
        <v/>
      </c>
      <c r="L29" s="285"/>
    </row>
    <row r="30" spans="1:12" ht="12" customHeight="1">
      <c r="A30" s="284"/>
      <c r="B30" s="295"/>
      <c r="C30" s="295"/>
      <c r="D30" s="295"/>
      <c r="E30" s="295"/>
      <c r="F30" s="295"/>
      <c r="G30" s="295"/>
      <c r="H30" s="295"/>
      <c r="I30" s="295"/>
      <c r="J30" s="295"/>
      <c r="K30" s="295"/>
      <c r="L30" s="295"/>
    </row>
    <row r="31" spans="1:12" ht="15" customHeight="1">
      <c r="A31" s="174" t="s">
        <v>106</v>
      </c>
      <c r="B31" s="174"/>
      <c r="C31" s="174"/>
      <c r="D31" s="174"/>
      <c r="E31" s="174"/>
      <c r="F31" s="174"/>
      <c r="G31" s="174"/>
      <c r="H31" s="174"/>
      <c r="I31" s="174"/>
      <c r="J31" s="174"/>
      <c r="K31" s="174"/>
      <c r="L31" s="174"/>
    </row>
    <row r="32" spans="1:12" ht="10.95" customHeight="1">
      <c r="A32" s="297" t="s">
        <v>223</v>
      </c>
      <c r="B32" s="297"/>
      <c r="C32" s="297"/>
      <c r="D32" s="297"/>
      <c r="E32" s="297"/>
      <c r="F32" s="297"/>
      <c r="G32" s="297"/>
      <c r="H32" s="297"/>
      <c r="I32" s="297"/>
      <c r="J32" s="297"/>
      <c r="K32" s="297"/>
      <c r="L32" s="297"/>
    </row>
    <row r="33" spans="1:12" ht="85.2" customHeight="1">
      <c r="A33" s="298"/>
      <c r="B33" s="298"/>
      <c r="C33" s="298"/>
      <c r="D33" s="298"/>
      <c r="E33" s="298"/>
      <c r="F33" s="298"/>
      <c r="G33" s="298"/>
      <c r="H33" s="298"/>
      <c r="I33" s="298"/>
      <c r="J33" s="298"/>
      <c r="K33" s="298"/>
      <c r="L33" s="298"/>
    </row>
    <row r="34" spans="1:12" ht="85.2" customHeight="1">
      <c r="A34" s="298"/>
      <c r="B34" s="298"/>
      <c r="C34" s="298"/>
      <c r="D34" s="298"/>
      <c r="E34" s="298"/>
      <c r="F34" s="298"/>
      <c r="G34" s="298"/>
      <c r="H34" s="298"/>
      <c r="I34" s="298"/>
      <c r="J34" s="298"/>
      <c r="K34" s="298"/>
      <c r="L34" s="298"/>
    </row>
    <row r="35" spans="1:12" ht="9" customHeight="1">
      <c r="A35" s="188"/>
      <c r="B35" s="188"/>
      <c r="C35" s="188"/>
      <c r="D35" s="188"/>
      <c r="E35" s="188"/>
      <c r="F35" s="188"/>
      <c r="G35" s="188"/>
      <c r="H35" s="188"/>
      <c r="I35" s="188"/>
      <c r="J35" s="188"/>
      <c r="K35" s="188"/>
      <c r="L35" s="188"/>
    </row>
    <row r="36" spans="1:12" ht="15" customHeight="1">
      <c r="A36" s="174" t="s">
        <v>107</v>
      </c>
      <c r="B36" s="174"/>
      <c r="C36" s="174"/>
      <c r="D36" s="174"/>
      <c r="E36" s="174"/>
      <c r="F36" s="174"/>
      <c r="G36" s="174"/>
      <c r="H36" s="174"/>
      <c r="I36" s="174"/>
      <c r="J36" s="174"/>
      <c r="K36" s="174"/>
      <c r="L36" s="174"/>
    </row>
    <row r="37" spans="1:12" ht="10.95" customHeight="1">
      <c r="A37" s="297" t="s">
        <v>223</v>
      </c>
      <c r="B37" s="297"/>
      <c r="C37" s="297"/>
      <c r="D37" s="297"/>
      <c r="E37" s="297"/>
      <c r="F37" s="297"/>
      <c r="G37" s="297"/>
      <c r="H37" s="297"/>
      <c r="I37" s="297"/>
      <c r="J37" s="297"/>
      <c r="K37" s="297"/>
      <c r="L37" s="297"/>
    </row>
    <row r="38" spans="1:12" ht="85.2" customHeight="1">
      <c r="A38" s="298"/>
      <c r="B38" s="298"/>
      <c r="C38" s="298"/>
      <c r="D38" s="298"/>
      <c r="E38" s="298"/>
      <c r="F38" s="298"/>
      <c r="G38" s="298"/>
      <c r="H38" s="298"/>
      <c r="I38" s="298"/>
      <c r="J38" s="298"/>
      <c r="K38" s="298"/>
      <c r="L38" s="298"/>
    </row>
    <row r="39" spans="1:12" ht="85.2" customHeight="1">
      <c r="A39" s="298"/>
      <c r="B39" s="298"/>
      <c r="C39" s="298"/>
      <c r="D39" s="298"/>
      <c r="E39" s="298"/>
      <c r="F39" s="298"/>
      <c r="G39" s="298"/>
      <c r="H39" s="298"/>
      <c r="I39" s="298"/>
      <c r="J39" s="298"/>
      <c r="K39" s="298"/>
      <c r="L39" s="298"/>
    </row>
    <row r="40" spans="1:12" ht="9" customHeight="1">
      <c r="A40" s="188"/>
      <c r="B40" s="188"/>
      <c r="C40" s="188"/>
      <c r="D40" s="188"/>
      <c r="E40" s="188"/>
      <c r="F40" s="188"/>
      <c r="G40" s="188"/>
      <c r="H40" s="188"/>
      <c r="I40" s="188"/>
      <c r="J40" s="188"/>
      <c r="K40" s="188"/>
      <c r="L40" s="188"/>
    </row>
    <row r="41" spans="1:12" ht="15" customHeight="1">
      <c r="A41" s="174" t="s">
        <v>108</v>
      </c>
      <c r="B41" s="174"/>
      <c r="C41" s="174"/>
      <c r="D41" s="174"/>
      <c r="E41" s="174"/>
      <c r="F41" s="174"/>
      <c r="G41" s="174"/>
      <c r="H41" s="174"/>
      <c r="I41" s="174"/>
      <c r="J41" s="174"/>
      <c r="K41" s="174"/>
      <c r="L41" s="174"/>
    </row>
    <row r="42" spans="1:12" ht="10.95" customHeight="1">
      <c r="A42" s="297" t="s">
        <v>223</v>
      </c>
      <c r="B42" s="297"/>
      <c r="C42" s="297"/>
      <c r="D42" s="297"/>
      <c r="E42" s="297"/>
      <c r="F42" s="297"/>
      <c r="G42" s="297"/>
      <c r="H42" s="297"/>
      <c r="I42" s="297"/>
      <c r="J42" s="297"/>
      <c r="K42" s="297"/>
      <c r="L42" s="297"/>
    </row>
    <row r="43" spans="1:12" ht="85.2" customHeight="1">
      <c r="A43" s="298"/>
      <c r="B43" s="298"/>
      <c r="C43" s="298"/>
      <c r="D43" s="298"/>
      <c r="E43" s="298"/>
      <c r="F43" s="298"/>
      <c r="G43" s="298"/>
      <c r="H43" s="298"/>
      <c r="I43" s="298"/>
      <c r="J43" s="298"/>
      <c r="K43" s="298"/>
      <c r="L43" s="298"/>
    </row>
    <row r="44" spans="1:12" ht="117.6" customHeight="1">
      <c r="A44" s="298"/>
      <c r="B44" s="298"/>
      <c r="C44" s="298"/>
      <c r="D44" s="298"/>
      <c r="E44" s="298"/>
      <c r="F44" s="298"/>
      <c r="G44" s="298"/>
      <c r="H44" s="298"/>
      <c r="I44" s="298"/>
      <c r="J44" s="298"/>
      <c r="K44" s="298"/>
      <c r="L44" s="298"/>
    </row>
    <row r="45" spans="1:12" ht="8.4" customHeight="1">
      <c r="A45" s="188"/>
      <c r="B45" s="188"/>
      <c r="C45" s="188"/>
      <c r="D45" s="188"/>
      <c r="E45" s="188"/>
      <c r="F45" s="188"/>
      <c r="G45" s="188"/>
      <c r="H45" s="188"/>
      <c r="I45" s="188"/>
      <c r="J45" s="188"/>
      <c r="K45" s="188"/>
      <c r="L45" s="188"/>
    </row>
    <row r="46" spans="1:12" ht="15" customHeight="1">
      <c r="A46" s="178" t="s">
        <v>47</v>
      </c>
      <c r="B46" s="178"/>
      <c r="C46" s="184"/>
      <c r="D46" s="178" t="s">
        <v>35</v>
      </c>
      <c r="E46" s="178"/>
      <c r="F46" s="178"/>
      <c r="G46" s="178"/>
      <c r="H46" s="178"/>
      <c r="I46" s="188"/>
      <c r="J46" s="178" t="s">
        <v>48</v>
      </c>
      <c r="K46" s="178"/>
      <c r="L46" s="178"/>
    </row>
    <row r="47" spans="1:12" ht="3" customHeight="1">
      <c r="A47" s="184"/>
      <c r="B47" s="184"/>
      <c r="C47" s="184"/>
      <c r="D47" s="184"/>
      <c r="E47" s="184"/>
      <c r="F47" s="184"/>
      <c r="G47" s="184"/>
      <c r="H47" s="184"/>
      <c r="I47" s="188"/>
      <c r="J47" s="188"/>
      <c r="K47" s="188"/>
      <c r="L47" s="188"/>
    </row>
    <row r="48" spans="1:12" ht="15" customHeight="1">
      <c r="A48" s="278"/>
      <c r="B48" s="279"/>
      <c r="C48" s="184"/>
      <c r="D48" s="227" t="str">
        <f>IF(ISBLANK(Auftrag_vFk!E19),"",Auftrag_vFk!E19)</f>
        <v/>
      </c>
      <c r="E48" s="227"/>
      <c r="F48" s="68"/>
      <c r="G48" s="227" t="str">
        <f>IF(ISBLANK(Auftrag_vFk!K19),"",Auftrag_vFk!K19)</f>
        <v/>
      </c>
      <c r="H48" s="227"/>
      <c r="I48" s="188"/>
      <c r="J48" s="42"/>
      <c r="K48" s="42"/>
      <c r="L48" s="42"/>
    </row>
    <row r="49" spans="1:12">
      <c r="A49" s="188"/>
      <c r="B49" s="188"/>
      <c r="C49" s="188"/>
      <c r="D49" s="188"/>
      <c r="E49" s="188"/>
      <c r="F49" s="188"/>
      <c r="G49" s="188"/>
      <c r="H49" s="188"/>
      <c r="I49" s="188"/>
      <c r="J49" s="188"/>
      <c r="K49" s="188"/>
      <c r="L49" s="188"/>
    </row>
    <row r="50" spans="1:12" ht="2.1" customHeight="1"/>
    <row r="51" spans="1:12" ht="18.899999999999999" customHeight="1">
      <c r="A51" s="121" t="s">
        <v>209</v>
      </c>
      <c r="B51" s="121"/>
      <c r="C51" s="121"/>
      <c r="D51" s="121"/>
      <c r="E51" s="121"/>
      <c r="F51" s="121"/>
      <c r="G51" s="121"/>
      <c r="H51" s="121"/>
      <c r="I51" s="121"/>
      <c r="J51" s="121"/>
      <c r="K51" s="121"/>
      <c r="L51" s="122" t="str">
        <f>Auftrag_vFk!$Q$1</f>
        <v>IPA 2024</v>
      </c>
    </row>
    <row r="52" spans="1:12" ht="4.2" customHeight="1">
      <c r="A52" s="294"/>
      <c r="B52" s="294"/>
      <c r="C52" s="294"/>
      <c r="D52" s="294"/>
      <c r="E52" s="294"/>
      <c r="F52" s="294"/>
      <c r="G52" s="294"/>
      <c r="H52" s="294"/>
      <c r="I52" s="294"/>
      <c r="J52" s="294"/>
      <c r="K52" s="294"/>
      <c r="L52" s="294"/>
    </row>
    <row r="53" spans="1:12" ht="15" customHeight="1">
      <c r="A53" s="161"/>
      <c r="B53" s="295"/>
      <c r="C53" s="295"/>
      <c r="D53" s="295"/>
      <c r="E53" s="295"/>
      <c r="F53" s="295"/>
      <c r="G53" s="295"/>
      <c r="H53" s="19" t="s">
        <v>8</v>
      </c>
      <c r="K53" s="285" t="str">
        <f>IF(ISBLANK(Auftrag_vFk!N3),"",Auftrag_vFk!N3)</f>
        <v/>
      </c>
      <c r="L53" s="285"/>
    </row>
    <row r="54" spans="1:12" ht="12" customHeight="1">
      <c r="A54" s="284"/>
      <c r="B54" s="295"/>
      <c r="C54" s="295"/>
      <c r="D54" s="295"/>
      <c r="E54" s="295"/>
      <c r="F54" s="295"/>
      <c r="G54" s="295"/>
      <c r="H54" s="295"/>
      <c r="I54" s="295"/>
      <c r="J54" s="295"/>
      <c r="K54" s="295"/>
      <c r="L54" s="295"/>
    </row>
    <row r="55" spans="1:12" ht="15" customHeight="1">
      <c r="A55" s="174" t="s">
        <v>109</v>
      </c>
      <c r="B55" s="174"/>
      <c r="C55" s="174"/>
      <c r="D55" s="174"/>
      <c r="E55" s="174"/>
      <c r="F55" s="174"/>
      <c r="G55" s="174"/>
      <c r="H55" s="174"/>
      <c r="I55" s="174"/>
      <c r="J55" s="174"/>
      <c r="K55" s="174"/>
      <c r="L55" s="174"/>
    </row>
    <row r="56" spans="1:12" ht="10.95" customHeight="1">
      <c r="A56" s="297" t="s">
        <v>223</v>
      </c>
      <c r="B56" s="297"/>
      <c r="C56" s="297"/>
      <c r="D56" s="297"/>
      <c r="E56" s="297"/>
      <c r="F56" s="297"/>
      <c r="G56" s="297"/>
      <c r="H56" s="297"/>
      <c r="I56" s="297"/>
      <c r="J56" s="297"/>
      <c r="K56" s="297"/>
      <c r="L56" s="297"/>
    </row>
    <row r="57" spans="1:12" ht="66" customHeight="1">
      <c r="A57" s="298"/>
      <c r="B57" s="298"/>
      <c r="C57" s="298"/>
      <c r="D57" s="298"/>
      <c r="E57" s="298"/>
      <c r="F57" s="298"/>
      <c r="G57" s="298"/>
      <c r="H57" s="298"/>
      <c r="I57" s="298"/>
      <c r="J57" s="298"/>
      <c r="K57" s="298"/>
      <c r="L57" s="298"/>
    </row>
    <row r="58" spans="1:12" ht="85.2" customHeight="1">
      <c r="A58" s="298"/>
      <c r="B58" s="298"/>
      <c r="C58" s="298"/>
      <c r="D58" s="298"/>
      <c r="E58" s="298"/>
      <c r="F58" s="298"/>
      <c r="G58" s="298"/>
      <c r="H58" s="298"/>
      <c r="I58" s="298"/>
      <c r="J58" s="298"/>
      <c r="K58" s="298"/>
      <c r="L58" s="298"/>
    </row>
    <row r="59" spans="1:12" ht="9" customHeight="1">
      <c r="A59" s="188"/>
      <c r="B59" s="188"/>
      <c r="C59" s="188"/>
      <c r="D59" s="188"/>
      <c r="E59" s="188"/>
      <c r="F59" s="188"/>
      <c r="G59" s="188"/>
      <c r="H59" s="188"/>
      <c r="I59" s="188"/>
      <c r="J59" s="188"/>
      <c r="K59" s="188"/>
      <c r="L59" s="188"/>
    </row>
    <row r="60" spans="1:12" ht="15" customHeight="1">
      <c r="A60" s="174" t="s">
        <v>251</v>
      </c>
      <c r="B60" s="174"/>
      <c r="C60" s="174"/>
      <c r="D60" s="174"/>
      <c r="E60" s="174"/>
      <c r="F60" s="174"/>
      <c r="G60" s="174"/>
      <c r="H60" s="174"/>
      <c r="I60" s="174"/>
      <c r="J60" s="174"/>
      <c r="K60" s="174"/>
      <c r="L60" s="174"/>
    </row>
    <row r="61" spans="1:12" ht="10.95" customHeight="1">
      <c r="A61" s="297" t="s">
        <v>223</v>
      </c>
      <c r="B61" s="297"/>
      <c r="C61" s="297"/>
      <c r="D61" s="297"/>
      <c r="E61" s="297"/>
      <c r="F61" s="297"/>
      <c r="G61" s="297"/>
      <c r="H61" s="297"/>
      <c r="I61" s="297"/>
      <c r="J61" s="297"/>
      <c r="K61" s="297"/>
      <c r="L61" s="297"/>
    </row>
    <row r="62" spans="1:12" ht="85.2" customHeight="1">
      <c r="A62" s="298"/>
      <c r="B62" s="298"/>
      <c r="C62" s="298"/>
      <c r="D62" s="298"/>
      <c r="E62" s="298"/>
      <c r="F62" s="298"/>
      <c r="G62" s="298"/>
      <c r="H62" s="298"/>
      <c r="I62" s="298"/>
      <c r="J62" s="298"/>
      <c r="K62" s="298"/>
      <c r="L62" s="298"/>
    </row>
    <row r="63" spans="1:12" ht="85.2" customHeight="1">
      <c r="A63" s="298"/>
      <c r="B63" s="298"/>
      <c r="C63" s="298"/>
      <c r="D63" s="298"/>
      <c r="E63" s="298"/>
      <c r="F63" s="298"/>
      <c r="G63" s="298"/>
      <c r="H63" s="298"/>
      <c r="I63" s="298"/>
      <c r="J63" s="298"/>
      <c r="K63" s="298"/>
      <c r="L63" s="298"/>
    </row>
    <row r="64" spans="1:12" ht="9" customHeight="1">
      <c r="A64" s="188"/>
      <c r="B64" s="188"/>
      <c r="C64" s="188"/>
      <c r="D64" s="188"/>
      <c r="E64" s="188"/>
      <c r="F64" s="188"/>
      <c r="G64" s="188"/>
      <c r="H64" s="188"/>
      <c r="I64" s="188"/>
      <c r="J64" s="188"/>
      <c r="K64" s="188"/>
      <c r="L64" s="188"/>
    </row>
    <row r="65" spans="1:12" ht="15" customHeight="1">
      <c r="A65" s="174" t="s">
        <v>110</v>
      </c>
      <c r="B65" s="174"/>
      <c r="C65" s="174"/>
      <c r="D65" s="174"/>
      <c r="E65" s="174"/>
      <c r="F65" s="174"/>
      <c r="G65" s="174"/>
      <c r="H65" s="174"/>
      <c r="I65" s="174"/>
      <c r="J65" s="174"/>
      <c r="K65" s="174"/>
      <c r="L65" s="174"/>
    </row>
    <row r="66" spans="1:12" ht="10.95" customHeight="1">
      <c r="A66" s="297" t="s">
        <v>222</v>
      </c>
      <c r="B66" s="297"/>
      <c r="C66" s="297"/>
      <c r="D66" s="297"/>
      <c r="E66" s="297"/>
      <c r="F66" s="297"/>
      <c r="G66" s="297"/>
      <c r="H66" s="297"/>
      <c r="I66" s="297"/>
      <c r="J66" s="297"/>
      <c r="K66" s="297"/>
      <c r="L66" s="297"/>
    </row>
    <row r="67" spans="1:12" ht="85.2" customHeight="1">
      <c r="A67" s="298"/>
      <c r="B67" s="298"/>
      <c r="C67" s="298"/>
      <c r="D67" s="298"/>
      <c r="E67" s="298"/>
      <c r="F67" s="298"/>
      <c r="G67" s="298"/>
      <c r="H67" s="298"/>
      <c r="I67" s="298"/>
      <c r="J67" s="298"/>
      <c r="K67" s="298"/>
      <c r="L67" s="298"/>
    </row>
    <row r="68" spans="1:12" ht="85.2" customHeight="1">
      <c r="A68" s="298"/>
      <c r="B68" s="298"/>
      <c r="C68" s="298"/>
      <c r="D68" s="298"/>
      <c r="E68" s="298"/>
      <c r="F68" s="298"/>
      <c r="G68" s="298"/>
      <c r="H68" s="298"/>
      <c r="I68" s="298"/>
      <c r="J68" s="298"/>
      <c r="K68" s="298"/>
      <c r="L68" s="298"/>
    </row>
    <row r="69" spans="1:12" ht="8.4" customHeight="1">
      <c r="A69" s="188"/>
      <c r="B69" s="188"/>
      <c r="C69" s="188"/>
      <c r="D69" s="188"/>
      <c r="E69" s="188"/>
      <c r="F69" s="188"/>
      <c r="G69" s="188"/>
      <c r="H69" s="188"/>
      <c r="I69" s="188"/>
      <c r="J69" s="188"/>
      <c r="K69" s="188"/>
      <c r="L69" s="188"/>
    </row>
    <row r="70" spans="1:12" ht="15" customHeight="1">
      <c r="A70" s="178" t="s">
        <v>47</v>
      </c>
      <c r="B70" s="178"/>
      <c r="C70" s="184"/>
      <c r="D70" s="178" t="s">
        <v>35</v>
      </c>
      <c r="E70" s="178"/>
      <c r="F70" s="178"/>
      <c r="G70" s="178"/>
      <c r="H70" s="178"/>
      <c r="I70" s="188"/>
      <c r="J70" s="178" t="s">
        <v>48</v>
      </c>
      <c r="K70" s="178"/>
      <c r="L70" s="178"/>
    </row>
    <row r="71" spans="1:12" ht="3" customHeight="1">
      <c r="A71" s="184"/>
      <c r="B71" s="184"/>
      <c r="C71" s="184"/>
      <c r="D71" s="184"/>
      <c r="E71" s="184"/>
      <c r="F71" s="184"/>
      <c r="G71" s="184"/>
      <c r="H71" s="184"/>
      <c r="I71" s="188"/>
      <c r="J71" s="188"/>
      <c r="K71" s="188"/>
      <c r="L71" s="188"/>
    </row>
    <row r="72" spans="1:12" ht="15" customHeight="1">
      <c r="A72" s="278"/>
      <c r="B72" s="279"/>
      <c r="C72" s="184"/>
      <c r="D72" s="227" t="str">
        <f>IF(ISBLANK(Auftrag_vFk!E19),"",Auftrag_vFk!E19)</f>
        <v/>
      </c>
      <c r="E72" s="227"/>
      <c r="F72" s="68"/>
      <c r="G72" s="227" t="str">
        <f>IF(ISBLANK(Auftrag_vFk!K19),"",Auftrag_vFk!K19)</f>
        <v/>
      </c>
      <c r="H72" s="227"/>
      <c r="I72" s="188"/>
      <c r="J72" s="42"/>
      <c r="K72" s="42"/>
      <c r="L72" s="42"/>
    </row>
  </sheetData>
  <sheetProtection algorithmName="SHA-512" hashValue="DXTDGAmS+xSHPckJYvk8hXT4iMJPG0T6lZw6qccDB8SLokkht1gtHHT9VrvT27A6SgnnSrGfDkYhp5ydjVXWLw==" saltValue="7Kf90yI3T4NZxUiEZZg/Eg==" spinCount="100000" sheet="1" selectLockedCells="1"/>
  <customSheetViews>
    <customSheetView guid="{C1DDDEA5-B024-4C29-ADDF-1FDF08683112}" showPageBreaks="1" view="pageLayout">
      <selection activeCell="D61" sqref="D61"/>
      <rowBreaks count="2" manualBreakCount="2">
        <brk id="16" max="16383" man="1"/>
        <brk id="38" max="16383" man="1"/>
      </rowBreaks>
      <pageMargins left="0" right="0" top="0" bottom="0" header="0" footer="0"/>
      <pageSetup paperSize="9" orientation="portrait" r:id="rId1"/>
      <headerFooter>
        <oddHeader>&amp;L&amp;8Fachmann/Fachfrau öffentlicher Verkehr  EFZ  
IPA Verfahren Vorgesetzte Fachkräfte&amp;R&amp;8Qualifikationsverfahren 2018 
Beobachtungen vFK | &amp;P</oddHeader>
      </headerFooter>
    </customSheetView>
  </customSheetViews>
  <mergeCells count="99">
    <mergeCell ref="A11:L12"/>
    <mergeCell ref="A13:B13"/>
    <mergeCell ref="C13:C15"/>
    <mergeCell ref="D13:H13"/>
    <mergeCell ref="I13:I15"/>
    <mergeCell ref="J13:L13"/>
    <mergeCell ref="A14:B14"/>
    <mergeCell ref="D14:H14"/>
    <mergeCell ref="J14:L14"/>
    <mergeCell ref="A15:B15"/>
    <mergeCell ref="D15:E15"/>
    <mergeCell ref="G15:H15"/>
    <mergeCell ref="A23:L24"/>
    <mergeCell ref="A25:B25"/>
    <mergeCell ref="C25:C27"/>
    <mergeCell ref="D25:H25"/>
    <mergeCell ref="I25:I27"/>
    <mergeCell ref="J25:L25"/>
    <mergeCell ref="A26:B26"/>
    <mergeCell ref="D26:H26"/>
    <mergeCell ref="J26:L26"/>
    <mergeCell ref="A27:B27"/>
    <mergeCell ref="D27:E27"/>
    <mergeCell ref="G27:H27"/>
    <mergeCell ref="A70:B70"/>
    <mergeCell ref="C70:C72"/>
    <mergeCell ref="D70:H70"/>
    <mergeCell ref="I70:I72"/>
    <mergeCell ref="J70:L70"/>
    <mergeCell ref="A71:B71"/>
    <mergeCell ref="D71:H71"/>
    <mergeCell ref="J71:L71"/>
    <mergeCell ref="A72:B72"/>
    <mergeCell ref="D72:E72"/>
    <mergeCell ref="G72:H72"/>
    <mergeCell ref="A64:L64"/>
    <mergeCell ref="A65:L65"/>
    <mergeCell ref="A66:L66"/>
    <mergeCell ref="A67:L68"/>
    <mergeCell ref="A69:L69"/>
    <mergeCell ref="A62:L63"/>
    <mergeCell ref="A56:L56"/>
    <mergeCell ref="A52:L52"/>
    <mergeCell ref="A53:G53"/>
    <mergeCell ref="K53:L53"/>
    <mergeCell ref="A54:L54"/>
    <mergeCell ref="A59:L59"/>
    <mergeCell ref="A60:L60"/>
    <mergeCell ref="A55:L55"/>
    <mergeCell ref="A57:L58"/>
    <mergeCell ref="A61:L61"/>
    <mergeCell ref="A45:L45"/>
    <mergeCell ref="A46:B46"/>
    <mergeCell ref="C46:C48"/>
    <mergeCell ref="D46:H46"/>
    <mergeCell ref="I46:I48"/>
    <mergeCell ref="J46:L46"/>
    <mergeCell ref="A47:B47"/>
    <mergeCell ref="D47:H47"/>
    <mergeCell ref="J47:L47"/>
    <mergeCell ref="A48:B48"/>
    <mergeCell ref="D48:E48"/>
    <mergeCell ref="G48:H48"/>
    <mergeCell ref="A38:L39"/>
    <mergeCell ref="A40:L40"/>
    <mergeCell ref="A41:L41"/>
    <mergeCell ref="A42:L42"/>
    <mergeCell ref="A43:L44"/>
    <mergeCell ref="A32:L32"/>
    <mergeCell ref="A33:L34"/>
    <mergeCell ref="A35:L35"/>
    <mergeCell ref="A36:L36"/>
    <mergeCell ref="A37:L37"/>
    <mergeCell ref="A28:L28"/>
    <mergeCell ref="A29:G29"/>
    <mergeCell ref="K29:L29"/>
    <mergeCell ref="A30:L30"/>
    <mergeCell ref="A31:L31"/>
    <mergeCell ref="A18:L18"/>
    <mergeCell ref="A19:G19"/>
    <mergeCell ref="K19:L19"/>
    <mergeCell ref="A20:L20"/>
    <mergeCell ref="A22:L22"/>
    <mergeCell ref="A16:L16"/>
    <mergeCell ref="A49:L49"/>
    <mergeCell ref="A2:L2"/>
    <mergeCell ref="A6:L6"/>
    <mergeCell ref="A7:B7"/>
    <mergeCell ref="E7:I7"/>
    <mergeCell ref="K7:L7"/>
    <mergeCell ref="A3:G3"/>
    <mergeCell ref="K3:L3"/>
    <mergeCell ref="A4:L4"/>
    <mergeCell ref="A5:D5"/>
    <mergeCell ref="A8:L8"/>
    <mergeCell ref="A9:L9"/>
    <mergeCell ref="A10:L10"/>
    <mergeCell ref="E5:L5"/>
    <mergeCell ref="A21:L21"/>
  </mergeCells>
  <phoneticPr fontId="9" type="noConversion"/>
  <conditionalFormatting sqref="A11">
    <cfRule type="expression" dxfId="148" priority="2">
      <formula>ISBLANK(A11)</formula>
    </cfRule>
  </conditionalFormatting>
  <conditionalFormatting sqref="A15">
    <cfRule type="expression" dxfId="147" priority="5">
      <formula>ISBLANK(A15)</formula>
    </cfRule>
  </conditionalFormatting>
  <conditionalFormatting sqref="A23">
    <cfRule type="expression" dxfId="146" priority="10">
      <formula>ISBLANK(A23)</formula>
    </cfRule>
  </conditionalFormatting>
  <conditionalFormatting sqref="A27">
    <cfRule type="expression" dxfId="145" priority="8">
      <formula>ISBLANK(A27)</formula>
    </cfRule>
  </conditionalFormatting>
  <conditionalFormatting sqref="A33">
    <cfRule type="expression" dxfId="144" priority="21">
      <formula>ISBLANK(A33)</formula>
    </cfRule>
  </conditionalFormatting>
  <conditionalFormatting sqref="A38">
    <cfRule type="expression" dxfId="143" priority="19">
      <formula>ISBLANK(A38)</formula>
    </cfRule>
  </conditionalFormatting>
  <conditionalFormatting sqref="A43">
    <cfRule type="expression" dxfId="142" priority="17">
      <formula>ISBLANK(A43)</formula>
    </cfRule>
  </conditionalFormatting>
  <conditionalFormatting sqref="A48">
    <cfRule type="expression" dxfId="141" priority="61">
      <formula>ISBLANK(A48)</formula>
    </cfRule>
  </conditionalFormatting>
  <conditionalFormatting sqref="A57">
    <cfRule type="expression" dxfId="140" priority="28">
      <formula>ISBLANK(A57)</formula>
    </cfRule>
  </conditionalFormatting>
  <conditionalFormatting sqref="A62">
    <cfRule type="expression" dxfId="139" priority="26">
      <formula>ISBLANK(A62)</formula>
    </cfRule>
  </conditionalFormatting>
  <conditionalFormatting sqref="A67">
    <cfRule type="expression" dxfId="138" priority="24">
      <formula>ISBLANK(A67)</formula>
    </cfRule>
  </conditionalFormatting>
  <conditionalFormatting sqref="A72">
    <cfRule type="expression" dxfId="137" priority="30">
      <formula>ISBLANK(A72)</formula>
    </cfRule>
  </conditionalFormatting>
  <conditionalFormatting sqref="A11:L12">
    <cfRule type="cellIs" dxfId="136" priority="1" operator="greaterThan">
      <formula>0</formula>
    </cfRule>
  </conditionalFormatting>
  <conditionalFormatting sqref="A23:L24">
    <cfRule type="cellIs" dxfId="135" priority="9" operator="greaterThan">
      <formula>0</formula>
    </cfRule>
  </conditionalFormatting>
  <conditionalFormatting sqref="A33:L34">
    <cfRule type="cellIs" dxfId="134" priority="20" operator="greaterThan">
      <formula>0</formula>
    </cfRule>
  </conditionalFormatting>
  <conditionalFormatting sqref="A38:L39">
    <cfRule type="cellIs" dxfId="133" priority="18" operator="greaterThan">
      <formula>0</formula>
    </cfRule>
  </conditionalFormatting>
  <conditionalFormatting sqref="A43:L44">
    <cfRule type="cellIs" dxfId="132" priority="16" operator="greaterThan">
      <formula>0</formula>
    </cfRule>
  </conditionalFormatting>
  <conditionalFormatting sqref="A57:L58">
    <cfRule type="cellIs" dxfId="131" priority="27" operator="greaterThan">
      <formula>0</formula>
    </cfRule>
  </conditionalFormatting>
  <conditionalFormatting sqref="A62:L63">
    <cfRule type="cellIs" dxfId="130" priority="25" operator="greaterThan">
      <formula>0</formula>
    </cfRule>
  </conditionalFormatting>
  <conditionalFormatting sqref="A67:L68">
    <cfRule type="cellIs" dxfId="129" priority="23" operator="greaterThan">
      <formula>0</formula>
    </cfRule>
  </conditionalFormatting>
  <conditionalFormatting sqref="K3">
    <cfRule type="expression" dxfId="128" priority="58">
      <formula>ISBLANK(K3)</formula>
    </cfRule>
  </conditionalFormatting>
  <conditionalFormatting sqref="K19">
    <cfRule type="expression" dxfId="127" priority="14">
      <formula>ISBLANK(K19)</formula>
    </cfRule>
  </conditionalFormatting>
  <conditionalFormatting sqref="K29">
    <cfRule type="expression" dxfId="126" priority="22">
      <formula>ISBLANK(K29)</formula>
    </cfRule>
  </conditionalFormatting>
  <conditionalFormatting sqref="K53">
    <cfRule type="expression" dxfId="125" priority="29">
      <formula>ISBLANK(K53)</formula>
    </cfRule>
  </conditionalFormatting>
  <pageMargins left="0.74803149606299213" right="0.74803149606299213" top="0.98425196850393704" bottom="0.78740157480314965" header="0.51181102362204722" footer="0.51181102362204722"/>
  <pageSetup paperSize="9" orientation="portrait" r:id="rId2"/>
  <headerFooter>
    <oddHeader>&amp;L&amp;8Fachmann/Fachfrau öffentlicher Verkehr EFZ
Vorgesetzte Fachkraft
&amp;R&amp;8Qualifikationsverfahren IPA 2024 
Beobachtungen durch vFK | &amp;P</oddHeader>
  </headerFooter>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tt4">
    <tabColor rgb="FFFFC000"/>
  </sheetPr>
  <dimension ref="A1:K46"/>
  <sheetViews>
    <sheetView showGridLines="0" view="pageLayout" workbookViewId="0">
      <selection activeCell="C29" sqref="C29:I29"/>
    </sheetView>
  </sheetViews>
  <sheetFormatPr baseColWidth="10" defaultColWidth="11" defaultRowHeight="15.6"/>
  <cols>
    <col min="1" max="1" width="2.8984375" customWidth="1"/>
    <col min="2" max="2" width="7" customWidth="1"/>
    <col min="3" max="3" width="11.3984375" customWidth="1"/>
    <col min="4" max="4" width="10.09765625" customWidth="1"/>
    <col min="5" max="5" width="9.09765625" customWidth="1"/>
    <col min="6" max="6" width="2.8984375" customWidth="1"/>
    <col min="7" max="7" width="8.5" customWidth="1"/>
    <col min="8" max="8" width="9.09765625" customWidth="1"/>
    <col min="9" max="9" width="4.09765625" customWidth="1"/>
    <col min="10" max="10" width="4.3984375" customWidth="1"/>
    <col min="11" max="11" width="9.5" customWidth="1"/>
  </cols>
  <sheetData>
    <row r="1" spans="1:11" ht="18.899999999999999" customHeight="1">
      <c r="A1" s="123" t="s">
        <v>210</v>
      </c>
      <c r="B1" s="123"/>
      <c r="C1" s="123"/>
      <c r="D1" s="123"/>
      <c r="E1" s="123"/>
      <c r="F1" s="123"/>
      <c r="G1" s="123"/>
      <c r="H1" s="123"/>
      <c r="I1" s="123"/>
      <c r="J1" s="123"/>
      <c r="K1" s="124" t="str">
        <f>Auftrag_vFk!Q1</f>
        <v>IPA 2024</v>
      </c>
    </row>
    <row r="2" spans="1:11" ht="4.2" customHeight="1">
      <c r="A2" s="294"/>
      <c r="B2" s="294"/>
      <c r="C2" s="294"/>
      <c r="D2" s="294"/>
      <c r="E2" s="294"/>
      <c r="F2" s="294"/>
      <c r="G2" s="294"/>
      <c r="H2" s="294"/>
      <c r="I2" s="294"/>
      <c r="J2" s="294"/>
      <c r="K2" s="294"/>
    </row>
    <row r="3" spans="1:11" ht="15" customHeight="1">
      <c r="A3" s="161"/>
      <c r="B3" s="161"/>
      <c r="C3" s="161"/>
      <c r="D3" s="161"/>
      <c r="E3" s="161"/>
      <c r="F3" s="161"/>
      <c r="G3" s="158" t="s">
        <v>111</v>
      </c>
      <c r="H3" s="158"/>
      <c r="I3" s="285" t="str">
        <f>IF(ISBLANK(Auftrag_vFk!N3),"",Auftrag_vFk!N3)</f>
        <v/>
      </c>
      <c r="J3" s="285"/>
      <c r="K3" s="285"/>
    </row>
    <row r="4" spans="1:11" ht="12" customHeight="1">
      <c r="A4" s="284"/>
      <c r="B4" s="295"/>
      <c r="C4" s="295"/>
      <c r="D4" s="295"/>
      <c r="E4" s="295"/>
      <c r="F4" s="295"/>
      <c r="G4" s="295"/>
      <c r="H4" s="295"/>
      <c r="I4" s="295"/>
      <c r="J4" s="295"/>
      <c r="K4" s="295"/>
    </row>
    <row r="5" spans="1:11" ht="15.9" customHeight="1">
      <c r="A5" s="203" t="s">
        <v>112</v>
      </c>
      <c r="B5" s="203"/>
      <c r="C5" s="204"/>
      <c r="D5" s="301" t="str">
        <f>IF(ISBLANK(Aufgabenstellung_vFk!E5),"",Aufgabenstellung_vFk!E5)</f>
        <v/>
      </c>
      <c r="E5" s="301"/>
      <c r="F5" s="301"/>
      <c r="G5" s="301"/>
      <c r="H5" s="301"/>
      <c r="I5" s="301"/>
      <c r="J5" s="301"/>
      <c r="K5" s="301"/>
    </row>
    <row r="6" spans="1:11" ht="5.0999999999999996" customHeight="1">
      <c r="A6" s="188"/>
      <c r="B6" s="188"/>
      <c r="C6" s="228"/>
      <c r="D6" s="228"/>
      <c r="E6" s="228"/>
      <c r="F6" s="228"/>
      <c r="G6" s="228"/>
      <c r="H6" s="228"/>
      <c r="I6" s="228"/>
      <c r="J6" s="228"/>
      <c r="K6" s="228"/>
    </row>
    <row r="7" spans="1:11" ht="15.9" customHeight="1">
      <c r="A7" s="177" t="s">
        <v>31</v>
      </c>
      <c r="B7" s="177"/>
      <c r="C7" s="32" t="s">
        <v>10</v>
      </c>
      <c r="D7" s="227" t="str">
        <f>IF(ISBLANK(Auftrag_vFk!E9),"",Auftrag_vFk!E9)</f>
        <v/>
      </c>
      <c r="E7" s="227"/>
      <c r="F7" s="227"/>
      <c r="G7" s="32" t="s">
        <v>11</v>
      </c>
      <c r="H7" s="227" t="str">
        <f>IF(ISBLANK(Auftrag_vFk!K9),"",Auftrag_vFk!K9)</f>
        <v/>
      </c>
      <c r="I7" s="227"/>
      <c r="J7" s="227"/>
      <c r="K7" s="227"/>
    </row>
    <row r="8" spans="1:11" ht="5.0999999999999996" customHeight="1">
      <c r="A8" s="188"/>
      <c r="B8" s="188"/>
      <c r="C8" s="228"/>
      <c r="D8" s="228"/>
      <c r="E8" s="228"/>
      <c r="F8" s="228"/>
      <c r="G8" s="228"/>
      <c r="H8" s="228"/>
      <c r="I8" s="228"/>
      <c r="J8" s="228"/>
      <c r="K8" s="228"/>
    </row>
    <row r="9" spans="1:11" ht="15.9" customHeight="1">
      <c r="A9" s="177" t="s">
        <v>113</v>
      </c>
      <c r="B9" s="177"/>
      <c r="C9" s="32" t="s">
        <v>47</v>
      </c>
      <c r="D9" s="302"/>
      <c r="E9" s="171"/>
      <c r="F9" s="171"/>
      <c r="G9" s="168"/>
      <c r="H9" s="168"/>
      <c r="I9" s="168"/>
      <c r="J9" s="168"/>
      <c r="K9" s="168"/>
    </row>
    <row r="10" spans="1:11" ht="15" customHeight="1">
      <c r="A10" s="280"/>
      <c r="B10" s="280"/>
      <c r="C10" s="280"/>
      <c r="D10" s="280"/>
      <c r="E10" s="280"/>
      <c r="F10" s="280"/>
      <c r="G10" s="280"/>
      <c r="H10" s="280"/>
      <c r="I10" s="280"/>
      <c r="J10" s="280"/>
      <c r="K10" s="280"/>
    </row>
    <row r="11" spans="1:11" ht="15.9" customHeight="1">
      <c r="A11" s="178" t="s">
        <v>114</v>
      </c>
      <c r="B11" s="178"/>
      <c r="C11" s="286"/>
      <c r="D11" s="286"/>
      <c r="E11" s="286"/>
      <c r="F11" s="286"/>
      <c r="G11" s="286"/>
      <c r="H11" s="286"/>
      <c r="I11" s="286"/>
      <c r="J11" s="188"/>
      <c r="K11" s="228"/>
    </row>
    <row r="12" spans="1:11" ht="5.0999999999999996" customHeight="1">
      <c r="A12" s="188"/>
      <c r="B12" s="188"/>
      <c r="C12" s="228"/>
      <c r="D12" s="228"/>
      <c r="E12" s="228"/>
      <c r="F12" s="228"/>
      <c r="G12" s="228"/>
      <c r="H12" s="228"/>
      <c r="I12" s="228"/>
      <c r="J12" s="188"/>
      <c r="K12" s="228"/>
    </row>
    <row r="13" spans="1:11" ht="17.100000000000001" customHeight="1">
      <c r="A13" s="29"/>
      <c r="B13" s="177" t="s">
        <v>115</v>
      </c>
      <c r="C13" s="177"/>
      <c r="D13" s="177"/>
      <c r="E13" s="177"/>
      <c r="F13" s="177"/>
      <c r="G13" s="177"/>
      <c r="H13" s="177"/>
      <c r="I13" s="177"/>
      <c r="J13" s="81"/>
      <c r="K13" s="5"/>
    </row>
    <row r="14" spans="1:11" ht="5.0999999999999996" customHeight="1">
      <c r="A14" s="188"/>
      <c r="B14" s="190"/>
      <c r="C14" s="288"/>
      <c r="D14" s="288"/>
      <c r="E14" s="288"/>
      <c r="F14" s="288"/>
      <c r="G14" s="288"/>
      <c r="H14" s="300"/>
      <c r="I14" s="300"/>
      <c r="J14" s="184"/>
      <c r="K14" s="300"/>
    </row>
    <row r="15" spans="1:11" ht="17.100000000000001" customHeight="1">
      <c r="A15" s="29"/>
      <c r="B15" s="177" t="s">
        <v>116</v>
      </c>
      <c r="C15" s="177"/>
      <c r="D15" s="177"/>
      <c r="E15" s="177"/>
      <c r="F15" s="177"/>
      <c r="G15" s="177"/>
      <c r="H15" s="177"/>
      <c r="I15" s="177"/>
      <c r="J15" s="81"/>
      <c r="K15" s="5"/>
    </row>
    <row r="16" spans="1:11" ht="5.0999999999999996" customHeight="1">
      <c r="A16" s="188"/>
      <c r="B16" s="188"/>
      <c r="C16" s="228"/>
      <c r="D16" s="228"/>
      <c r="E16" s="228"/>
      <c r="F16" s="228"/>
      <c r="G16" s="228"/>
      <c r="H16" s="300"/>
      <c r="I16" s="300"/>
      <c r="J16" s="184"/>
      <c r="K16" s="300"/>
    </row>
    <row r="17" spans="1:11" ht="17.100000000000001" customHeight="1">
      <c r="A17" s="29"/>
      <c r="B17" s="177" t="s">
        <v>117</v>
      </c>
      <c r="C17" s="177"/>
      <c r="D17" s="177"/>
      <c r="E17" s="177"/>
      <c r="F17" s="177"/>
      <c r="G17" s="177"/>
      <c r="H17" s="177"/>
      <c r="I17" s="177"/>
      <c r="J17" s="81"/>
      <c r="K17" s="5"/>
    </row>
    <row r="18" spans="1:11" ht="5.0999999999999996" customHeight="1">
      <c r="A18" s="188"/>
      <c r="B18" s="188"/>
      <c r="C18" s="228"/>
      <c r="D18" s="228"/>
      <c r="E18" s="228"/>
      <c r="F18" s="228"/>
      <c r="G18" s="228"/>
      <c r="H18" s="300"/>
      <c r="I18" s="300"/>
      <c r="J18" s="184"/>
      <c r="K18" s="300"/>
    </row>
    <row r="19" spans="1:11" ht="17.100000000000001" customHeight="1">
      <c r="A19" s="29"/>
      <c r="B19" s="177" t="s">
        <v>118</v>
      </c>
      <c r="C19" s="177"/>
      <c r="D19" s="177"/>
      <c r="E19" s="177"/>
      <c r="F19" s="177"/>
      <c r="G19" s="177"/>
      <c r="H19" s="177"/>
      <c r="I19" s="177"/>
      <c r="J19" s="81"/>
      <c r="K19" s="5"/>
    </row>
    <row r="20" spans="1:11" ht="5.0999999999999996" customHeight="1">
      <c r="A20" s="188"/>
      <c r="B20" s="188"/>
      <c r="C20" s="228"/>
      <c r="D20" s="228"/>
      <c r="E20" s="228"/>
      <c r="F20" s="228"/>
      <c r="G20" s="228"/>
      <c r="H20" s="300"/>
      <c r="I20" s="300"/>
      <c r="J20" s="184"/>
      <c r="K20" s="300"/>
    </row>
    <row r="21" spans="1:11" ht="17.100000000000001" customHeight="1">
      <c r="A21" s="29"/>
      <c r="B21" s="177" t="s">
        <v>119</v>
      </c>
      <c r="C21" s="177"/>
      <c r="D21" s="177"/>
      <c r="E21" s="177"/>
      <c r="F21" s="177"/>
      <c r="G21" s="177"/>
      <c r="H21" s="177"/>
      <c r="I21" s="177"/>
      <c r="J21" s="81"/>
      <c r="K21" s="5"/>
    </row>
    <row r="22" spans="1:11" ht="5.0999999999999996" customHeight="1">
      <c r="A22" s="188"/>
      <c r="B22" s="188"/>
      <c r="C22" s="228"/>
      <c r="D22" s="228"/>
      <c r="E22" s="228"/>
      <c r="F22" s="228"/>
      <c r="G22" s="228"/>
      <c r="H22" s="300"/>
      <c r="I22" s="300"/>
      <c r="J22" s="184"/>
      <c r="K22" s="300"/>
    </row>
    <row r="23" spans="1:11" ht="17.100000000000001" customHeight="1">
      <c r="A23" s="29"/>
      <c r="B23" s="18" t="s">
        <v>120</v>
      </c>
      <c r="C23" s="171"/>
      <c r="D23" s="171"/>
      <c r="E23" s="171"/>
      <c r="F23" s="171"/>
      <c r="G23" s="171"/>
      <c r="H23" s="171"/>
      <c r="I23" s="171"/>
      <c r="J23" s="81"/>
      <c r="K23" s="5"/>
    </row>
    <row r="24" spans="1:11" ht="9" customHeight="1">
      <c r="A24" s="188"/>
      <c r="B24" s="188"/>
      <c r="C24" s="188"/>
      <c r="D24" s="188"/>
      <c r="E24" s="188"/>
      <c r="F24" s="188"/>
      <c r="G24" s="188"/>
      <c r="H24" s="184"/>
      <c r="I24" s="184"/>
      <c r="J24" s="184"/>
      <c r="K24" s="300"/>
    </row>
    <row r="25" spans="1:11" ht="15" customHeight="1">
      <c r="A25" s="178" t="s">
        <v>121</v>
      </c>
      <c r="B25" s="178"/>
      <c r="C25" s="178"/>
      <c r="D25" s="178"/>
      <c r="E25" s="178"/>
      <c r="F25" s="178"/>
      <c r="G25" s="188"/>
      <c r="H25" s="184"/>
      <c r="I25" s="184"/>
      <c r="J25" s="184"/>
      <c r="K25" s="300"/>
    </row>
    <row r="26" spans="1:11" ht="5.0999999999999996" customHeight="1">
      <c r="A26" s="188"/>
      <c r="B26" s="188"/>
      <c r="C26" s="188"/>
      <c r="D26" s="188"/>
      <c r="E26" s="188"/>
      <c r="F26" s="188"/>
      <c r="G26" s="188"/>
      <c r="H26" s="184"/>
      <c r="I26" s="184"/>
      <c r="J26" s="184"/>
      <c r="K26" s="300"/>
    </row>
    <row r="27" spans="1:11" ht="17.100000000000001" customHeight="1">
      <c r="A27" s="29"/>
      <c r="B27" s="177" t="s">
        <v>250</v>
      </c>
      <c r="C27" s="177"/>
      <c r="D27" s="177"/>
      <c r="E27" s="177"/>
      <c r="F27" s="177"/>
      <c r="G27" s="177"/>
      <c r="H27" s="177"/>
      <c r="I27" s="177"/>
      <c r="J27" s="81"/>
      <c r="K27" s="5"/>
    </row>
    <row r="28" spans="1:11" ht="5.0999999999999996" customHeight="1">
      <c r="A28" s="188"/>
      <c r="B28" s="188"/>
      <c r="C28" s="228"/>
      <c r="D28" s="228"/>
      <c r="E28" s="228"/>
      <c r="F28" s="228"/>
      <c r="G28" s="228"/>
      <c r="H28" s="300"/>
      <c r="I28" s="300"/>
      <c r="J28" s="184"/>
      <c r="K28" s="300"/>
    </row>
    <row r="29" spans="1:11" ht="17.100000000000001" customHeight="1">
      <c r="A29" s="29"/>
      <c r="B29" s="18" t="s">
        <v>120</v>
      </c>
      <c r="C29" s="171"/>
      <c r="D29" s="171"/>
      <c r="E29" s="171"/>
      <c r="F29" s="171"/>
      <c r="G29" s="171"/>
      <c r="H29" s="171"/>
      <c r="I29" s="171"/>
      <c r="J29" s="81"/>
      <c r="K29" s="5"/>
    </row>
    <row r="30" spans="1:11" ht="9" customHeight="1">
      <c r="A30" s="188"/>
      <c r="B30" s="188"/>
      <c r="C30" s="188"/>
      <c r="D30" s="188"/>
      <c r="E30" s="188"/>
      <c r="F30" s="188"/>
      <c r="G30" s="188"/>
      <c r="H30" s="188"/>
      <c r="I30" s="188"/>
      <c r="J30" s="188"/>
      <c r="K30" s="188"/>
    </row>
    <row r="31" spans="1:11" ht="17.100000000000001" customHeight="1">
      <c r="A31" s="299" t="s">
        <v>122</v>
      </c>
      <c r="B31" s="299"/>
      <c r="C31" s="299"/>
      <c r="D31" s="299"/>
      <c r="E31" s="299"/>
      <c r="F31" s="299"/>
      <c r="G31" s="299"/>
      <c r="H31" s="299"/>
      <c r="I31" s="299"/>
      <c r="J31" s="299"/>
      <c r="K31" s="299"/>
    </row>
    <row r="32" spans="1:11" ht="5.0999999999999996" customHeight="1">
      <c r="A32" s="188"/>
      <c r="B32" s="188"/>
      <c r="C32" s="188"/>
      <c r="D32" s="188"/>
      <c r="E32" s="188"/>
      <c r="F32" s="188"/>
      <c r="G32" s="188"/>
      <c r="H32" s="188"/>
      <c r="I32" s="188"/>
      <c r="J32" s="188"/>
      <c r="K32" s="188"/>
    </row>
    <row r="33" spans="1:11" ht="65.400000000000006" customHeight="1">
      <c r="A33" s="189"/>
      <c r="B33" s="189"/>
      <c r="C33" s="189"/>
      <c r="D33" s="189"/>
      <c r="E33" s="189"/>
      <c r="F33" s="189"/>
      <c r="G33" s="189"/>
      <c r="H33" s="189"/>
      <c r="I33" s="189"/>
      <c r="J33" s="189"/>
      <c r="K33" s="189"/>
    </row>
    <row r="34" spans="1:11" ht="9" customHeight="1">
      <c r="A34" s="188"/>
      <c r="B34" s="188"/>
      <c r="C34" s="188"/>
      <c r="D34" s="188"/>
      <c r="E34" s="188"/>
      <c r="F34" s="188"/>
      <c r="G34" s="188"/>
      <c r="H34" s="188"/>
      <c r="I34" s="188"/>
      <c r="J34" s="188"/>
      <c r="K34" s="188"/>
    </row>
    <row r="35" spans="1:11" ht="17.100000000000001" customHeight="1">
      <c r="A35" s="299" t="s">
        <v>123</v>
      </c>
      <c r="B35" s="299"/>
      <c r="C35" s="299"/>
      <c r="D35" s="299"/>
      <c r="E35" s="299"/>
      <c r="F35" s="299"/>
      <c r="G35" s="299"/>
      <c r="H35" s="299"/>
      <c r="I35" s="299"/>
      <c r="J35" s="299"/>
      <c r="K35" s="299"/>
    </row>
    <row r="36" spans="1:11" ht="5.0999999999999996" customHeight="1">
      <c r="A36" s="188"/>
      <c r="B36" s="188"/>
      <c r="C36" s="188"/>
      <c r="D36" s="188"/>
      <c r="E36" s="188"/>
      <c r="F36" s="188"/>
      <c r="G36" s="188"/>
      <c r="H36" s="188"/>
      <c r="I36" s="188"/>
      <c r="J36" s="188"/>
      <c r="K36" s="188"/>
    </row>
    <row r="37" spans="1:11" ht="65.400000000000006" customHeight="1">
      <c r="A37" s="189"/>
      <c r="B37" s="189"/>
      <c r="C37" s="189"/>
      <c r="D37" s="189"/>
      <c r="E37" s="189"/>
      <c r="F37" s="189"/>
      <c r="G37" s="189"/>
      <c r="H37" s="189"/>
      <c r="I37" s="189"/>
      <c r="J37" s="189"/>
      <c r="K37" s="189"/>
    </row>
    <row r="38" spans="1:11" ht="9" customHeight="1">
      <c r="A38" s="188"/>
      <c r="B38" s="188"/>
      <c r="C38" s="188"/>
      <c r="D38" s="188"/>
      <c r="E38" s="188"/>
      <c r="F38" s="188"/>
      <c r="G38" s="188"/>
      <c r="H38" s="188"/>
      <c r="I38" s="188"/>
      <c r="J38" s="188"/>
      <c r="K38" s="188"/>
    </row>
    <row r="39" spans="1:11">
      <c r="A39" s="299" t="s">
        <v>124</v>
      </c>
      <c r="B39" s="299"/>
      <c r="C39" s="299"/>
      <c r="D39" s="299"/>
      <c r="E39" s="299"/>
      <c r="F39" s="299"/>
      <c r="G39" s="299"/>
      <c r="H39" s="299"/>
      <c r="I39" s="299"/>
      <c r="J39" s="299"/>
      <c r="K39" s="299"/>
    </row>
    <row r="40" spans="1:11" ht="5.0999999999999996" customHeight="1">
      <c r="A40" s="188"/>
      <c r="B40" s="188"/>
      <c r="C40" s="188"/>
      <c r="D40" s="188"/>
      <c r="E40" s="188"/>
      <c r="F40" s="188"/>
      <c r="G40" s="188"/>
      <c r="H40" s="188"/>
      <c r="I40" s="188"/>
      <c r="J40" s="188"/>
      <c r="K40" s="188"/>
    </row>
    <row r="41" spans="1:11" ht="65.400000000000006" customHeight="1">
      <c r="A41" s="189"/>
      <c r="B41" s="189"/>
      <c r="C41" s="189"/>
      <c r="D41" s="189"/>
      <c r="E41" s="189"/>
      <c r="F41" s="189"/>
      <c r="G41" s="189"/>
      <c r="H41" s="189"/>
      <c r="I41" s="189"/>
      <c r="J41" s="189"/>
      <c r="K41" s="189"/>
    </row>
    <row r="42" spans="1:11">
      <c r="A42" s="188"/>
      <c r="B42" s="188"/>
      <c r="C42" s="188"/>
      <c r="D42" s="188"/>
      <c r="E42" s="188"/>
      <c r="F42" s="188"/>
      <c r="G42" s="188"/>
      <c r="H42" s="188"/>
      <c r="I42" s="188"/>
      <c r="J42" s="188"/>
      <c r="K42" s="188"/>
    </row>
    <row r="43" spans="1:11">
      <c r="A43" s="86"/>
      <c r="B43" s="86"/>
      <c r="C43" s="86"/>
      <c r="D43" s="86"/>
      <c r="E43" s="86"/>
      <c r="F43" s="86"/>
      <c r="G43" s="86"/>
      <c r="H43" s="86"/>
      <c r="I43" s="86"/>
      <c r="J43" s="86"/>
      <c r="K43" s="86"/>
    </row>
    <row r="44" spans="1:11">
      <c r="A44" s="178" t="s">
        <v>47</v>
      </c>
      <c r="B44" s="178"/>
      <c r="C44" s="184"/>
      <c r="D44" s="178" t="s">
        <v>125</v>
      </c>
      <c r="E44" s="178"/>
      <c r="F44" s="178"/>
      <c r="G44" s="184"/>
      <c r="H44" s="178" t="s">
        <v>48</v>
      </c>
      <c r="I44" s="178"/>
      <c r="J44" s="178"/>
      <c r="K44" s="178"/>
    </row>
    <row r="45" spans="1:11" ht="5.0999999999999996" customHeight="1">
      <c r="A45" s="184"/>
      <c r="B45" s="184"/>
      <c r="C45" s="184"/>
      <c r="D45" s="188"/>
      <c r="E45" s="188"/>
      <c r="F45" s="188"/>
      <c r="G45" s="184"/>
      <c r="H45" s="188"/>
      <c r="I45" s="188"/>
      <c r="J45" s="188"/>
      <c r="K45" s="188"/>
    </row>
    <row r="46" spans="1:11">
      <c r="A46" s="278"/>
      <c r="B46" s="279"/>
      <c r="C46" s="300"/>
      <c r="D46" s="283"/>
      <c r="E46" s="283"/>
      <c r="F46" s="283"/>
      <c r="G46" s="300"/>
      <c r="H46" s="175"/>
      <c r="I46" s="175"/>
      <c r="J46" s="175"/>
      <c r="K46" s="175"/>
    </row>
  </sheetData>
  <sheetProtection algorithmName="SHA-512" hashValue="lMaGObYmfMguiScekYr8jv8N8Saj/D2jpbyr0t9NcrDImG9j4MSVvbvD3q2LMUEsor6Podjkgr87dA+mSoCh5Q==" saltValue="ufDjX+bZoLESGHAuU6hksQ==" spinCount="100000" sheet="1" selectLockedCells="1"/>
  <customSheetViews>
    <customSheetView guid="{C1DDDEA5-B024-4C29-ADDF-1FDF08683112}" showPageBreaks="1" view="pageLayout">
      <selection activeCell="D7" sqref="D7:F7"/>
      <pageMargins left="0" right="0" top="0" bottom="0" header="0" footer="0"/>
      <pageSetup paperSize="9" orientation="portrait" r:id="rId1"/>
      <headerFooter>
        <oddHeader xml:space="preserve">&amp;L&amp;8Fachfrau/Fachmann öffentlicher Verkehr EFZ  
IPA Verfahren Experten&amp;R&amp;8Qualifikationsverfahren 2018 
Beobachtungen PEX | &amp;P </oddHeader>
      </headerFooter>
    </customSheetView>
  </customSheetViews>
  <mergeCells count="70">
    <mergeCell ref="H44:K44"/>
    <mergeCell ref="A2:K2"/>
    <mergeCell ref="A4:K4"/>
    <mergeCell ref="I3:K3"/>
    <mergeCell ref="G3:H3"/>
    <mergeCell ref="A3:F3"/>
    <mergeCell ref="J16:K16"/>
    <mergeCell ref="J14:K14"/>
    <mergeCell ref="J22:K22"/>
    <mergeCell ref="J20:K20"/>
    <mergeCell ref="A16:I16"/>
    <mergeCell ref="B17:I17"/>
    <mergeCell ref="J30:K30"/>
    <mergeCell ref="A24:F24"/>
    <mergeCell ref="D7:F7"/>
    <mergeCell ref="J18:K18"/>
    <mergeCell ref="A45:B45"/>
    <mergeCell ref="D45:F45"/>
    <mergeCell ref="H45:K45"/>
    <mergeCell ref="A36:K36"/>
    <mergeCell ref="A38:K38"/>
    <mergeCell ref="A40:K40"/>
    <mergeCell ref="A42:K42"/>
    <mergeCell ref="C44:C46"/>
    <mergeCell ref="G44:G46"/>
    <mergeCell ref="A39:K39"/>
    <mergeCell ref="A41:K41"/>
    <mergeCell ref="A44:B44"/>
    <mergeCell ref="A46:B46"/>
    <mergeCell ref="H46:K46"/>
    <mergeCell ref="A37:K37"/>
    <mergeCell ref="D44:F44"/>
    <mergeCell ref="A20:I20"/>
    <mergeCell ref="B19:I19"/>
    <mergeCell ref="B21:I21"/>
    <mergeCell ref="B13:I13"/>
    <mergeCell ref="B15:I15"/>
    <mergeCell ref="A14:I14"/>
    <mergeCell ref="C23:I23"/>
    <mergeCell ref="B27:I27"/>
    <mergeCell ref="C29:I29"/>
    <mergeCell ref="D5:K5"/>
    <mergeCell ref="A5:C5"/>
    <mergeCell ref="A12:I12"/>
    <mergeCell ref="J12:K12"/>
    <mergeCell ref="A11:I11"/>
    <mergeCell ref="J11:K11"/>
    <mergeCell ref="A9:B9"/>
    <mergeCell ref="D9:F9"/>
    <mergeCell ref="A6:K6"/>
    <mergeCell ref="A8:K8"/>
    <mergeCell ref="H7:K7"/>
    <mergeCell ref="A7:B7"/>
    <mergeCell ref="A22:I22"/>
    <mergeCell ref="A10:K10"/>
    <mergeCell ref="G9:K9"/>
    <mergeCell ref="D46:F46"/>
    <mergeCell ref="A33:K33"/>
    <mergeCell ref="A30:I30"/>
    <mergeCell ref="A35:K35"/>
    <mergeCell ref="A31:K31"/>
    <mergeCell ref="A18:I18"/>
    <mergeCell ref="A25:F25"/>
    <mergeCell ref="A26:F26"/>
    <mergeCell ref="A28:I28"/>
    <mergeCell ref="J28:K28"/>
    <mergeCell ref="J24:K26"/>
    <mergeCell ref="G24:I26"/>
    <mergeCell ref="A32:K32"/>
    <mergeCell ref="A34:K34"/>
  </mergeCells>
  <phoneticPr fontId="9" type="noConversion"/>
  <conditionalFormatting sqref="A33">
    <cfRule type="expression" dxfId="124" priority="12">
      <formula>ISBLANK(A33)</formula>
    </cfRule>
  </conditionalFormatting>
  <conditionalFormatting sqref="A37">
    <cfRule type="expression" dxfId="123" priority="11">
      <formula>ISBLANK(A37)</formula>
    </cfRule>
  </conditionalFormatting>
  <conditionalFormatting sqref="A41">
    <cfRule type="expression" dxfId="122" priority="10">
      <formula>ISBLANK(A41)</formula>
    </cfRule>
  </conditionalFormatting>
  <conditionalFormatting sqref="A46">
    <cfRule type="expression" dxfId="121" priority="8">
      <formula>ISBLANK(A46)</formula>
    </cfRule>
  </conditionalFormatting>
  <conditionalFormatting sqref="C23">
    <cfRule type="expression" dxfId="120" priority="14">
      <formula>ISBLANK(C23)</formula>
    </cfRule>
  </conditionalFormatting>
  <conditionalFormatting sqref="C29">
    <cfRule type="expression" dxfId="119" priority="13">
      <formula>ISBLANK(C29)</formula>
    </cfRule>
  </conditionalFormatting>
  <conditionalFormatting sqref="D9">
    <cfRule type="expression" dxfId="118" priority="15">
      <formula>ISBLANK(D9)</formula>
    </cfRule>
  </conditionalFormatting>
  <conditionalFormatting sqref="D46">
    <cfRule type="expression" dxfId="117" priority="2">
      <formula>ISBLANK(D46)</formula>
    </cfRule>
  </conditionalFormatting>
  <conditionalFormatting sqref="D46:F46">
    <cfRule type="cellIs" dxfId="116" priority="1" operator="greaterThan">
      <formula>0</formula>
    </cfRule>
  </conditionalFormatting>
  <conditionalFormatting sqref="I3">
    <cfRule type="expression" dxfId="115" priority="3">
      <formula>ISBLANK(I3)</formula>
    </cfRule>
  </conditionalFormatting>
  <conditionalFormatting sqref="K13 K15 K17 K19 K21 K23 K27 K29">
    <cfRule type="expression" dxfId="114" priority="4">
      <formula>ISBLANK(K13)</formula>
    </cfRule>
  </conditionalFormatting>
  <dataValidations disablePrompts="1" count="1">
    <dataValidation type="list" allowBlank="1" showInputMessage="1" showErrorMessage="1" sqref="K19 K13 K21 K29 K23 K27 K15 K17" xr:uid="{00000000-0002-0000-0600-000000000000}">
      <formula1>"Ja,Nein"</formula1>
    </dataValidation>
  </dataValidations>
  <pageMargins left="0.74803149606299213" right="0.74803149606299213" top="0.98425196850393704" bottom="0.78740157480314965" header="0.51181102362204722" footer="0.51181102362204722"/>
  <pageSetup paperSize="9" orientation="portrait" r:id="rId2"/>
  <headerFooter>
    <oddHeader>&amp;L&amp;8Fachmann/Fachfrau öffentlicher Verkehr EFZ  
Experten
&amp;R&amp;8Qualifikationsverfahren IPA 2024
Betriebsbesuch |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tt5">
    <tabColor rgb="FF92D050"/>
  </sheetPr>
  <dimension ref="A1:I93"/>
  <sheetViews>
    <sheetView showGridLines="0" view="pageLayout" zoomScaleNormal="100" workbookViewId="0">
      <selection activeCell="E20" sqref="E20:I20"/>
    </sheetView>
  </sheetViews>
  <sheetFormatPr baseColWidth="10" defaultColWidth="11" defaultRowHeight="15.6"/>
  <cols>
    <col min="1" max="1" width="8.3984375" customWidth="1"/>
    <col min="2" max="2" width="26.5" customWidth="1"/>
    <col min="3" max="3" width="13.59765625" customWidth="1"/>
    <col min="4" max="4" width="11.5" style="41" customWidth="1"/>
    <col min="5" max="5" width="7.8984375" customWidth="1"/>
    <col min="6" max="6" width="10.8984375" customWidth="1"/>
    <col min="7" max="7" width="5.8984375" customWidth="1"/>
    <col min="8" max="8" width="10.19921875" customWidth="1"/>
    <col min="9" max="9" width="21.19921875" customWidth="1"/>
  </cols>
  <sheetData>
    <row r="1" spans="1:9" ht="18.899999999999999" customHeight="1">
      <c r="A1" s="121" t="s">
        <v>211</v>
      </c>
      <c r="B1" s="121"/>
      <c r="C1" s="121"/>
      <c r="D1" s="121"/>
      <c r="E1" s="121"/>
      <c r="F1" s="121"/>
      <c r="G1" s="121"/>
      <c r="H1" s="121"/>
      <c r="I1" s="122" t="str">
        <f>Auftrag_vFk!$Q$1</f>
        <v>IPA 2024</v>
      </c>
    </row>
    <row r="2" spans="1:9" ht="6.6" customHeight="1">
      <c r="A2" s="284"/>
      <c r="B2" s="284"/>
      <c r="C2" s="284"/>
      <c r="D2" s="284"/>
      <c r="E2" s="284"/>
      <c r="F2" s="284"/>
      <c r="G2" s="284"/>
      <c r="H2" s="284"/>
      <c r="I2" s="284"/>
    </row>
    <row r="3" spans="1:9" ht="18.600000000000001" customHeight="1">
      <c r="A3" s="79" t="s">
        <v>105</v>
      </c>
      <c r="B3" s="79"/>
      <c r="C3" s="159" t="str">
        <f>IF(ISBLANK(Aufgabenstellung_vFk!$E$5),"",Aufgabenstellung_vFk!$E$5)</f>
        <v/>
      </c>
      <c r="D3" s="159"/>
      <c r="E3" s="159"/>
      <c r="F3" s="159"/>
      <c r="G3" s="312" t="s">
        <v>232</v>
      </c>
      <c r="H3" s="312"/>
      <c r="I3" s="110" t="str">
        <f>IF(ISBLANK(Auftrag_vFk!$N$3),"",Auftrag_vFk!$N$3)</f>
        <v/>
      </c>
    </row>
    <row r="4" spans="1:9" ht="6.6" customHeight="1">
      <c r="A4" s="162"/>
      <c r="B4" s="162"/>
      <c r="C4" s="162"/>
      <c r="D4" s="162"/>
      <c r="E4" s="162"/>
      <c r="F4" s="162"/>
      <c r="G4" s="162"/>
      <c r="H4" s="162"/>
      <c r="I4" s="162"/>
    </row>
    <row r="5" spans="1:9" s="35" customFormat="1" ht="18.600000000000001" customHeight="1">
      <c r="A5" s="40" t="s">
        <v>9</v>
      </c>
      <c r="B5" s="126" t="s">
        <v>230</v>
      </c>
      <c r="C5" s="227" t="str">
        <f>IF(ISBLANK(Auftrag_vFk!$E$9),"",Auftrag_vFk!$E$9)</f>
        <v/>
      </c>
      <c r="D5" s="227"/>
      <c r="E5" s="227"/>
      <c r="F5" s="126" t="s">
        <v>231</v>
      </c>
      <c r="G5" s="227" t="str">
        <f>IF(ISBLANK(Auftrag_vFk!$K$9),"",Auftrag_vFk!$K$9)</f>
        <v/>
      </c>
      <c r="H5" s="227"/>
      <c r="I5" s="227"/>
    </row>
    <row r="6" spans="1:9" s="43" customFormat="1" ht="6" customHeight="1">
      <c r="A6" s="313"/>
      <c r="B6" s="313"/>
      <c r="C6" s="313"/>
      <c r="D6" s="313"/>
      <c r="E6" s="313"/>
      <c r="F6" s="313"/>
      <c r="G6" s="313"/>
      <c r="H6" s="313"/>
      <c r="I6" s="313"/>
    </row>
    <row r="7" spans="1:9" s="37" customFormat="1" ht="29.1" customHeight="1">
      <c r="A7" s="225" t="s">
        <v>128</v>
      </c>
      <c r="B7" s="308"/>
      <c r="C7" s="226"/>
      <c r="D7" s="36" t="s">
        <v>129</v>
      </c>
      <c r="E7" s="316" t="s">
        <v>131</v>
      </c>
      <c r="F7" s="316"/>
      <c r="G7" s="316"/>
      <c r="H7" s="316"/>
      <c r="I7" s="316"/>
    </row>
    <row r="8" spans="1:9" s="39" customFormat="1" ht="23.1" customHeight="1">
      <c r="A8" s="306" t="s">
        <v>226</v>
      </c>
      <c r="B8" s="304"/>
      <c r="C8" s="304"/>
      <c r="D8" s="45">
        <v>0.5</v>
      </c>
      <c r="E8" s="46" t="s">
        <v>132</v>
      </c>
      <c r="F8" s="47"/>
      <c r="G8" s="47"/>
      <c r="H8" s="47"/>
      <c r="I8" s="48"/>
    </row>
    <row r="9" spans="1:9" s="51" customFormat="1" ht="23.1" customHeight="1">
      <c r="A9" s="303" t="s">
        <v>133</v>
      </c>
      <c r="B9" s="314"/>
      <c r="C9" s="49"/>
      <c r="D9" s="50"/>
      <c r="E9" s="131" t="s">
        <v>134</v>
      </c>
      <c r="F9" s="128"/>
      <c r="G9" s="129"/>
      <c r="H9" s="129"/>
      <c r="I9" s="130"/>
    </row>
    <row r="10" spans="1:9" s="39" customFormat="1" ht="102" customHeight="1">
      <c r="A10" s="69" t="str">
        <f>Aufgabenstellung_vFk!B55&amp;" "&amp;Aufgabenstellung_vFk!C55</f>
        <v xml:space="preserve">HK </v>
      </c>
      <c r="B10" s="127" t="s">
        <v>135</v>
      </c>
      <c r="C10" s="20" t="s">
        <v>136</v>
      </c>
      <c r="D10" s="1"/>
      <c r="E10" s="309"/>
      <c r="F10" s="310"/>
      <c r="G10" s="310"/>
      <c r="H10" s="310"/>
      <c r="I10" s="311"/>
    </row>
    <row r="11" spans="1:9" ht="102" customHeight="1">
      <c r="A11" s="52" t="str">
        <f>Aufgabenstellung_vFk!B56&amp;" "&amp;Aufgabenstellung_vFk!C56</f>
        <v xml:space="preserve">HK </v>
      </c>
      <c r="B11" s="127" t="s">
        <v>135</v>
      </c>
      <c r="C11" s="20" t="s">
        <v>136</v>
      </c>
      <c r="D11" s="1"/>
      <c r="E11" s="309"/>
      <c r="F11" s="310"/>
      <c r="G11" s="310"/>
      <c r="H11" s="310"/>
      <c r="I11" s="311"/>
    </row>
    <row r="12" spans="1:9" ht="102" customHeight="1">
      <c r="A12" s="52" t="str">
        <f>Aufgabenstellung_vFk!B57&amp;" "&amp;Aufgabenstellung_vFk!C57</f>
        <v xml:space="preserve">HK </v>
      </c>
      <c r="B12" s="127" t="s">
        <v>135</v>
      </c>
      <c r="C12" s="20" t="s">
        <v>136</v>
      </c>
      <c r="D12" s="1"/>
      <c r="E12" s="309"/>
      <c r="F12" s="310"/>
      <c r="G12" s="310"/>
      <c r="H12" s="310"/>
      <c r="I12" s="311"/>
    </row>
    <row r="13" spans="1:9" ht="18.899999999999999" customHeight="1">
      <c r="A13" s="121" t="s">
        <v>211</v>
      </c>
      <c r="B13" s="121"/>
      <c r="C13" s="121"/>
      <c r="D13" s="121"/>
      <c r="E13" s="121"/>
      <c r="F13" s="121"/>
      <c r="G13" s="121"/>
      <c r="H13" s="121"/>
      <c r="I13" s="122" t="str">
        <f>Auftrag_vFk!$Q$1</f>
        <v>IPA 2024</v>
      </c>
    </row>
    <row r="14" spans="1:9" ht="6.6" customHeight="1">
      <c r="A14" s="284"/>
      <c r="B14" s="284"/>
      <c r="C14" s="284"/>
      <c r="D14" s="284"/>
      <c r="E14" s="284"/>
      <c r="F14" s="284"/>
      <c r="G14" s="284"/>
      <c r="H14" s="284"/>
      <c r="I14" s="284"/>
    </row>
    <row r="15" spans="1:9" ht="18" customHeight="1">
      <c r="A15" s="79" t="s">
        <v>105</v>
      </c>
      <c r="B15" s="79"/>
      <c r="C15" s="159" t="str">
        <f>IF(ISBLANK(Aufgabenstellung_vFk!$E$5),"",Aufgabenstellung_vFk!$E$5)</f>
        <v/>
      </c>
      <c r="D15" s="159"/>
      <c r="E15" s="159"/>
      <c r="F15" s="159"/>
      <c r="G15" s="312" t="s">
        <v>232</v>
      </c>
      <c r="H15" s="312"/>
      <c r="I15" s="110" t="str">
        <f>IF(ISBLANK(Auftrag_vFk!$N$3),"",Auftrag_vFk!$N$3)</f>
        <v/>
      </c>
    </row>
    <row r="16" spans="1:9" ht="6" customHeight="1">
      <c r="A16" s="162"/>
      <c r="B16" s="162"/>
      <c r="C16" s="162"/>
      <c r="D16" s="162"/>
      <c r="E16" s="162"/>
      <c r="F16" s="162"/>
      <c r="G16" s="162"/>
      <c r="H16" s="162"/>
      <c r="I16" s="162"/>
    </row>
    <row r="17" spans="1:9" ht="18" customHeight="1">
      <c r="A17" s="40" t="s">
        <v>9</v>
      </c>
      <c r="B17" s="126" t="s">
        <v>230</v>
      </c>
      <c r="C17" s="227" t="str">
        <f>IF(ISBLANK(Auftrag_vFk!$E$9),"",Auftrag_vFk!$E$9)</f>
        <v/>
      </c>
      <c r="D17" s="227"/>
      <c r="E17" s="227"/>
      <c r="F17" s="126" t="s">
        <v>231</v>
      </c>
      <c r="G17" s="227" t="str">
        <f>IF(ISBLANK(Auftrag_vFk!$K$9),"",Auftrag_vFk!$K$9)</f>
        <v/>
      </c>
      <c r="H17" s="227"/>
      <c r="I17" s="227"/>
    </row>
    <row r="18" spans="1:9" ht="6" customHeight="1">
      <c r="A18" s="111"/>
      <c r="B18" s="32"/>
      <c r="C18" s="32"/>
      <c r="D18" s="32"/>
      <c r="E18" s="32"/>
      <c r="F18" s="34"/>
      <c r="G18" s="32"/>
      <c r="H18" s="32"/>
      <c r="I18" s="32"/>
    </row>
    <row r="19" spans="1:9" s="37" customFormat="1" ht="29.1" customHeight="1">
      <c r="A19" s="225" t="s">
        <v>128</v>
      </c>
      <c r="B19" s="226"/>
      <c r="C19" s="36" t="s">
        <v>129</v>
      </c>
      <c r="D19" s="20" t="s">
        <v>130</v>
      </c>
      <c r="E19" s="316" t="s">
        <v>131</v>
      </c>
      <c r="F19" s="316"/>
      <c r="G19" s="316"/>
      <c r="H19" s="316"/>
      <c r="I19" s="316"/>
    </row>
    <row r="20" spans="1:9" s="39" customFormat="1" ht="104.25" customHeight="1">
      <c r="A20" s="52" t="str">
        <f>Aufgabenstellung_vFk!B58&amp;" "&amp;Aufgabenstellung_vFk!C58</f>
        <v xml:space="preserve">HK </v>
      </c>
      <c r="B20" s="127" t="s">
        <v>135</v>
      </c>
      <c r="C20" s="20" t="s">
        <v>136</v>
      </c>
      <c r="D20" s="1"/>
      <c r="E20" s="309"/>
      <c r="F20" s="310"/>
      <c r="G20" s="310"/>
      <c r="H20" s="310"/>
      <c r="I20" s="311"/>
    </row>
    <row r="21" spans="1:9" ht="104.25" customHeight="1">
      <c r="A21" s="52" t="str">
        <f>Aufgabenstellung_vFk!B59&amp;" "&amp;Aufgabenstellung_vFk!C59</f>
        <v xml:space="preserve">HK </v>
      </c>
      <c r="B21" s="127" t="s">
        <v>135</v>
      </c>
      <c r="C21" s="20" t="s">
        <v>136</v>
      </c>
      <c r="D21" s="1"/>
      <c r="E21" s="309"/>
      <c r="F21" s="310"/>
      <c r="G21" s="310"/>
      <c r="H21" s="310"/>
      <c r="I21" s="311"/>
    </row>
    <row r="22" spans="1:9" ht="104.25" customHeight="1">
      <c r="A22" s="52" t="str">
        <f>Aufgabenstellung_vFk!B60&amp;" "&amp;Aufgabenstellung_vFk!C60</f>
        <v xml:space="preserve">HK </v>
      </c>
      <c r="B22" s="127" t="s">
        <v>135</v>
      </c>
      <c r="C22" s="20" t="s">
        <v>136</v>
      </c>
      <c r="D22" s="1"/>
      <c r="E22" s="309"/>
      <c r="F22" s="310"/>
      <c r="G22" s="310"/>
      <c r="H22" s="310"/>
      <c r="I22" s="311"/>
    </row>
    <row r="23" spans="1:9" ht="18.899999999999999" customHeight="1">
      <c r="A23" s="121" t="s">
        <v>211</v>
      </c>
      <c r="B23" s="121"/>
      <c r="C23" s="121"/>
      <c r="D23" s="121"/>
      <c r="E23" s="121"/>
      <c r="F23" s="121"/>
      <c r="G23" s="121"/>
      <c r="H23" s="121"/>
      <c r="I23" s="122" t="str">
        <f>Auftrag_vFk!$Q$1</f>
        <v>IPA 2024</v>
      </c>
    </row>
    <row r="24" spans="1:9" ht="6.6" customHeight="1">
      <c r="A24" s="284"/>
      <c r="B24" s="284"/>
      <c r="C24" s="284"/>
      <c r="D24" s="284"/>
      <c r="E24" s="284"/>
      <c r="F24" s="284"/>
      <c r="G24" s="284"/>
      <c r="H24" s="284"/>
      <c r="I24" s="284"/>
    </row>
    <row r="25" spans="1:9" ht="6.6" customHeight="1">
      <c r="A25" s="90"/>
      <c r="B25" s="90"/>
      <c r="C25" s="90"/>
      <c r="D25" s="90"/>
      <c r="E25" s="90"/>
      <c r="F25" s="90"/>
      <c r="G25" s="90"/>
      <c r="H25" s="90"/>
      <c r="I25" s="90"/>
    </row>
    <row r="26" spans="1:9" ht="18" customHeight="1">
      <c r="A26" s="79" t="s">
        <v>105</v>
      </c>
      <c r="B26" s="79"/>
      <c r="C26" s="159" t="str">
        <f>IF(ISBLANK(Aufgabenstellung_vFk!$E$5),"",Aufgabenstellung_vFk!$E$5)</f>
        <v/>
      </c>
      <c r="D26" s="159"/>
      <c r="E26" s="159"/>
      <c r="F26" s="159"/>
      <c r="G26" s="312" t="s">
        <v>232</v>
      </c>
      <c r="H26" s="312"/>
      <c r="I26" s="110" t="str">
        <f>IF(ISBLANK(Auftrag_vFk!$N$3),"",Auftrag_vFk!$N$3)</f>
        <v/>
      </c>
    </row>
    <row r="27" spans="1:9" ht="6" customHeight="1">
      <c r="A27" s="162"/>
      <c r="B27" s="162"/>
      <c r="C27" s="162"/>
      <c r="D27" s="162"/>
      <c r="E27" s="162"/>
      <c r="F27" s="162"/>
      <c r="G27" s="162"/>
      <c r="H27" s="162"/>
      <c r="I27" s="162"/>
    </row>
    <row r="28" spans="1:9" ht="18" customHeight="1">
      <c r="A28" s="40" t="s">
        <v>9</v>
      </c>
      <c r="B28" s="126" t="s">
        <v>230</v>
      </c>
      <c r="C28" s="227" t="str">
        <f>IF(ISBLANK(Auftrag_vFk!$E$9),"",Auftrag_vFk!$E$9)</f>
        <v/>
      </c>
      <c r="D28" s="227"/>
      <c r="E28" s="227"/>
      <c r="F28" s="126" t="s">
        <v>231</v>
      </c>
      <c r="G28" s="227" t="str">
        <f>IF(ISBLANK(Auftrag_vFk!$K$9),"",Auftrag_vFk!$K$9)</f>
        <v/>
      </c>
      <c r="H28" s="227"/>
      <c r="I28" s="227"/>
    </row>
    <row r="29" spans="1:9" ht="6" customHeight="1">
      <c r="A29" s="111"/>
      <c r="B29" s="32"/>
      <c r="C29" s="32"/>
      <c r="D29" s="32"/>
      <c r="E29" s="32"/>
      <c r="F29" s="34"/>
      <c r="G29" s="32"/>
      <c r="H29" s="32"/>
      <c r="I29" s="32"/>
    </row>
    <row r="30" spans="1:9" s="37" customFormat="1" ht="29.1" customHeight="1">
      <c r="A30" s="225" t="s">
        <v>128</v>
      </c>
      <c r="B30" s="226"/>
      <c r="C30" s="36" t="s">
        <v>129</v>
      </c>
      <c r="D30" s="20" t="s">
        <v>130</v>
      </c>
      <c r="E30" s="316" t="s">
        <v>131</v>
      </c>
      <c r="F30" s="316"/>
      <c r="G30" s="316"/>
      <c r="H30" s="316"/>
      <c r="I30" s="316"/>
    </row>
    <row r="31" spans="1:9" s="39" customFormat="1" ht="87.75" customHeight="1">
      <c r="A31" s="52" t="str">
        <f>Aufgabenstellung_vFk!B61&amp;" "&amp;Aufgabenstellung_vFk!C61</f>
        <v xml:space="preserve">HK </v>
      </c>
      <c r="B31" s="70" t="s">
        <v>135</v>
      </c>
      <c r="C31" s="20" t="s">
        <v>136</v>
      </c>
      <c r="D31" s="1"/>
      <c r="E31" s="309"/>
      <c r="F31" s="310"/>
      <c r="G31" s="310"/>
      <c r="H31" s="310"/>
      <c r="I31" s="311"/>
    </row>
    <row r="32" spans="1:9" ht="87.75" customHeight="1">
      <c r="A32" s="52" t="str">
        <f>Aufgabenstellung_vFk!B62&amp;" "&amp;Aufgabenstellung_vFk!C62</f>
        <v xml:space="preserve">HK </v>
      </c>
      <c r="B32" s="127" t="s">
        <v>135</v>
      </c>
      <c r="C32" s="20" t="s">
        <v>136</v>
      </c>
      <c r="D32" s="1"/>
      <c r="E32" s="309"/>
      <c r="F32" s="310"/>
      <c r="G32" s="310"/>
      <c r="H32" s="310"/>
      <c r="I32" s="311"/>
    </row>
    <row r="33" spans="1:9" ht="87.75" customHeight="1">
      <c r="A33" s="52" t="str">
        <f>Aufgabenstellung_vFk!B63&amp;" "&amp;Aufgabenstellung_vFk!C63</f>
        <v xml:space="preserve">HK </v>
      </c>
      <c r="B33" s="127" t="s">
        <v>135</v>
      </c>
      <c r="C33" s="20" t="s">
        <v>136</v>
      </c>
      <c r="D33" s="1"/>
      <c r="E33" s="309"/>
      <c r="F33" s="310"/>
      <c r="G33" s="310"/>
      <c r="H33" s="310"/>
      <c r="I33" s="311"/>
    </row>
    <row r="34" spans="1:9" ht="87.75" customHeight="1">
      <c r="A34" s="52">
        <v>10</v>
      </c>
      <c r="B34" s="53" t="s">
        <v>138</v>
      </c>
      <c r="C34" s="20" t="s">
        <v>136</v>
      </c>
      <c r="D34" s="1"/>
      <c r="E34" s="309"/>
      <c r="F34" s="310"/>
      <c r="G34" s="310"/>
      <c r="H34" s="310"/>
      <c r="I34" s="311"/>
    </row>
    <row r="35" spans="1:9" ht="18.899999999999999" customHeight="1">
      <c r="A35" s="121" t="s">
        <v>211</v>
      </c>
      <c r="B35" s="121"/>
      <c r="C35" s="121"/>
      <c r="D35" s="121"/>
      <c r="E35" s="121"/>
      <c r="F35" s="121"/>
      <c r="G35" s="121"/>
      <c r="H35" s="121"/>
      <c r="I35" s="122" t="str">
        <f>Auftrag_vFk!$Q$1</f>
        <v>IPA 2024</v>
      </c>
    </row>
    <row r="36" spans="1:9" ht="6.6" customHeight="1">
      <c r="A36" s="284"/>
      <c r="B36" s="284"/>
      <c r="C36" s="284"/>
      <c r="D36" s="284"/>
      <c r="E36" s="284"/>
      <c r="F36" s="284"/>
      <c r="G36" s="284"/>
      <c r="H36" s="284"/>
      <c r="I36" s="284"/>
    </row>
    <row r="37" spans="1:9" ht="18.600000000000001" customHeight="1">
      <c r="A37" s="79" t="s">
        <v>105</v>
      </c>
      <c r="B37" s="79"/>
      <c r="C37" s="159" t="str">
        <f>IF(ISBLANK(Aufgabenstellung_vFk!$E$5),"",Aufgabenstellung_vFk!$E$5)</f>
        <v/>
      </c>
      <c r="D37" s="159"/>
      <c r="E37" s="159"/>
      <c r="F37" s="159"/>
      <c r="G37" s="312" t="s">
        <v>232</v>
      </c>
      <c r="H37" s="312"/>
      <c r="I37" s="110" t="str">
        <f>IF(ISBLANK(Auftrag_vFk!$N$3),"",Auftrag_vFk!$N$3)</f>
        <v/>
      </c>
    </row>
    <row r="38" spans="1:9" ht="6" customHeight="1">
      <c r="A38" s="162"/>
      <c r="B38" s="162"/>
      <c r="C38" s="162"/>
      <c r="D38" s="162"/>
      <c r="E38" s="162"/>
      <c r="F38" s="162"/>
      <c r="G38" s="162"/>
      <c r="H38" s="162"/>
      <c r="I38" s="162"/>
    </row>
    <row r="39" spans="1:9" ht="18.600000000000001" customHeight="1">
      <c r="A39" s="40" t="s">
        <v>9</v>
      </c>
      <c r="B39" s="126" t="s">
        <v>230</v>
      </c>
      <c r="C39" s="227" t="str">
        <f>IF(ISBLANK(Auftrag_vFk!$E$9),"",Auftrag_vFk!$E$9)</f>
        <v/>
      </c>
      <c r="D39" s="227"/>
      <c r="E39" s="227"/>
      <c r="F39" s="126" t="s">
        <v>231</v>
      </c>
      <c r="G39" s="227" t="str">
        <f>IF(ISBLANK(Auftrag_vFk!$K$9),"",Auftrag_vFk!$K$9)</f>
        <v/>
      </c>
      <c r="H39" s="227"/>
      <c r="I39" s="227"/>
    </row>
    <row r="40" spans="1:9" s="43" customFormat="1" ht="6" customHeight="1">
      <c r="A40" s="313"/>
      <c r="B40" s="313"/>
      <c r="C40" s="313"/>
      <c r="D40" s="313"/>
      <c r="E40" s="313"/>
      <c r="F40" s="313"/>
      <c r="G40" s="313"/>
      <c r="H40" s="313"/>
      <c r="I40" s="313"/>
    </row>
    <row r="41" spans="1:9" s="37" customFormat="1" ht="29.1" customHeight="1">
      <c r="A41" s="225" t="s">
        <v>128</v>
      </c>
      <c r="B41" s="308"/>
      <c r="C41" s="226"/>
      <c r="D41" s="36" t="s">
        <v>129</v>
      </c>
      <c r="E41" s="225" t="s">
        <v>131</v>
      </c>
      <c r="F41" s="308"/>
      <c r="G41" s="308"/>
      <c r="H41" s="308"/>
      <c r="I41" s="226"/>
    </row>
    <row r="42" spans="1:9" s="39" customFormat="1" ht="23.1" customHeight="1">
      <c r="A42" s="303" t="s">
        <v>229</v>
      </c>
      <c r="B42" s="321"/>
      <c r="C42" s="321"/>
      <c r="D42" s="321"/>
      <c r="E42" s="306" t="s">
        <v>134</v>
      </c>
      <c r="F42" s="304"/>
      <c r="G42" s="304"/>
      <c r="H42" s="304"/>
      <c r="I42" s="307"/>
    </row>
    <row r="43" spans="1:9" ht="87" customHeight="1">
      <c r="A43" s="52">
        <v>11</v>
      </c>
      <c r="B43" s="53" t="s">
        <v>139</v>
      </c>
      <c r="C43" s="20" t="s">
        <v>136</v>
      </c>
      <c r="D43" s="1"/>
      <c r="E43" s="309"/>
      <c r="F43" s="310"/>
      <c r="G43" s="310"/>
      <c r="H43" s="310"/>
      <c r="I43" s="311"/>
    </row>
    <row r="44" spans="1:9" ht="87" customHeight="1">
      <c r="A44" s="52">
        <v>12</v>
      </c>
      <c r="B44" s="53" t="s">
        <v>140</v>
      </c>
      <c r="C44" s="20" t="s">
        <v>136</v>
      </c>
      <c r="D44" s="1"/>
      <c r="E44" s="309"/>
      <c r="F44" s="310"/>
      <c r="G44" s="310"/>
      <c r="H44" s="310"/>
      <c r="I44" s="311"/>
    </row>
    <row r="45" spans="1:9" ht="87" customHeight="1">
      <c r="A45" s="52">
        <v>13</v>
      </c>
      <c r="B45" s="53" t="s">
        <v>141</v>
      </c>
      <c r="C45" s="20" t="s">
        <v>136</v>
      </c>
      <c r="D45" s="1"/>
      <c r="E45" s="309"/>
      <c r="F45" s="310"/>
      <c r="G45" s="310"/>
      <c r="H45" s="310"/>
      <c r="I45" s="311"/>
    </row>
    <row r="46" spans="1:9" ht="18.899999999999999" customHeight="1">
      <c r="A46" s="121" t="s">
        <v>211</v>
      </c>
      <c r="B46" s="121"/>
      <c r="C46" s="121"/>
      <c r="D46" s="121"/>
      <c r="E46" s="121"/>
      <c r="F46" s="121"/>
      <c r="G46" s="121"/>
      <c r="H46" s="121"/>
      <c r="I46" s="122" t="str">
        <f>Auftrag_vFk!$Q$1</f>
        <v>IPA 2024</v>
      </c>
    </row>
    <row r="47" spans="1:9" ht="6.6" customHeight="1">
      <c r="A47" s="284"/>
      <c r="B47" s="284"/>
      <c r="C47" s="284"/>
      <c r="D47" s="284"/>
      <c r="E47" s="284"/>
      <c r="F47" s="284"/>
      <c r="G47" s="284"/>
      <c r="H47" s="284"/>
      <c r="I47" s="284"/>
    </row>
    <row r="48" spans="1:9" ht="18.600000000000001" customHeight="1">
      <c r="A48" s="79" t="s">
        <v>105</v>
      </c>
      <c r="B48" s="79"/>
      <c r="C48" s="159" t="str">
        <f>IF(ISBLANK(Aufgabenstellung_vFk!$E$5),"",Aufgabenstellung_vFk!$E$5)</f>
        <v/>
      </c>
      <c r="D48" s="159"/>
      <c r="E48" s="159"/>
      <c r="F48" s="159"/>
      <c r="G48" s="312" t="s">
        <v>232</v>
      </c>
      <c r="H48" s="312"/>
      <c r="I48" s="110" t="str">
        <f>IF(ISBLANK(Auftrag_vFk!$N$3),"",Auftrag_vFk!$N$3)</f>
        <v/>
      </c>
    </row>
    <row r="49" spans="1:9" ht="6" customHeight="1">
      <c r="A49" s="162"/>
      <c r="B49" s="162"/>
      <c r="C49" s="162"/>
      <c r="D49" s="162"/>
      <c r="E49" s="162"/>
      <c r="F49" s="162"/>
      <c r="G49" s="162"/>
      <c r="H49" s="162"/>
      <c r="I49" s="162"/>
    </row>
    <row r="50" spans="1:9" ht="18.600000000000001" customHeight="1">
      <c r="A50" s="40" t="s">
        <v>9</v>
      </c>
      <c r="B50" s="126" t="s">
        <v>230</v>
      </c>
      <c r="C50" s="227" t="str">
        <f>IF(ISBLANK(Auftrag_vFk!$E$9),"",Auftrag_vFk!$E$9)</f>
        <v/>
      </c>
      <c r="D50" s="227"/>
      <c r="E50" s="227"/>
      <c r="F50" s="126" t="s">
        <v>231</v>
      </c>
      <c r="G50" s="227" t="str">
        <f>IF(ISBLANK(Auftrag_vFk!$K$9),"",Auftrag_vFk!$K$9)</f>
        <v/>
      </c>
      <c r="H50" s="227"/>
      <c r="I50" s="227"/>
    </row>
    <row r="51" spans="1:9" s="43" customFormat="1" ht="6" customHeight="1">
      <c r="A51" s="313"/>
      <c r="B51" s="313"/>
      <c r="C51" s="313"/>
      <c r="D51" s="313"/>
      <c r="E51" s="313"/>
      <c r="F51" s="313"/>
      <c r="G51" s="313"/>
      <c r="H51" s="313"/>
      <c r="I51" s="313"/>
    </row>
    <row r="52" spans="1:9" s="37" customFormat="1" ht="29.1" customHeight="1">
      <c r="A52" s="225" t="s">
        <v>128</v>
      </c>
      <c r="B52" s="308"/>
      <c r="C52" s="226"/>
      <c r="D52" s="36" t="s">
        <v>129</v>
      </c>
      <c r="E52" s="225" t="s">
        <v>131</v>
      </c>
      <c r="F52" s="308"/>
      <c r="G52" s="308"/>
      <c r="H52" s="308"/>
      <c r="I52" s="226"/>
    </row>
    <row r="53" spans="1:9" ht="102" customHeight="1">
      <c r="A53" s="52">
        <v>14</v>
      </c>
      <c r="B53" s="53" t="s">
        <v>142</v>
      </c>
      <c r="C53" s="20" t="s">
        <v>136</v>
      </c>
      <c r="D53" s="1"/>
      <c r="E53" s="309"/>
      <c r="F53" s="310"/>
      <c r="G53" s="310"/>
      <c r="H53" s="310"/>
      <c r="I53" s="311"/>
    </row>
    <row r="54" spans="1:9" ht="102" customHeight="1">
      <c r="A54" s="52">
        <v>15</v>
      </c>
      <c r="B54" s="53" t="s">
        <v>252</v>
      </c>
      <c r="C54" s="20" t="s">
        <v>136</v>
      </c>
      <c r="D54" s="1"/>
      <c r="E54" s="309"/>
      <c r="F54" s="310"/>
      <c r="G54" s="310"/>
      <c r="H54" s="310"/>
      <c r="I54" s="311"/>
    </row>
    <row r="55" spans="1:9" ht="24" customHeight="1">
      <c r="A55" s="315"/>
      <c r="B55" s="315"/>
      <c r="C55" s="315"/>
      <c r="D55" s="315"/>
      <c r="E55" s="315"/>
      <c r="F55" s="315"/>
      <c r="G55" s="315"/>
      <c r="H55" s="315"/>
      <c r="I55" s="315"/>
    </row>
    <row r="56" spans="1:9" ht="16.5" customHeight="1">
      <c r="A56" s="40" t="s">
        <v>49</v>
      </c>
      <c r="B56" s="126" t="s">
        <v>233</v>
      </c>
      <c r="C56" s="89" t="str">
        <f>IF(ISBLANK(Auftrag_vFk!E19),"",Auftrag_vFk!E19)</f>
        <v/>
      </c>
      <c r="D56" s="126" t="s">
        <v>234</v>
      </c>
      <c r="E56" s="227" t="str">
        <f>IF(ISBLANK(Auftrag_vFk!K19),"",Auftrag_vFk!K19)</f>
        <v/>
      </c>
      <c r="F56" s="227"/>
      <c r="G56" s="227"/>
      <c r="H56" s="32" t="s">
        <v>137</v>
      </c>
      <c r="I56" s="54"/>
    </row>
    <row r="57" spans="1:9" s="39" customFormat="1" ht="6" customHeight="1">
      <c r="A57" s="92"/>
      <c r="B57" s="92"/>
      <c r="C57" s="92"/>
      <c r="D57" s="92"/>
      <c r="E57" s="92"/>
      <c r="F57" s="92"/>
      <c r="G57" s="92"/>
      <c r="H57" s="92"/>
      <c r="I57" s="92"/>
    </row>
    <row r="58" spans="1:9">
      <c r="A58" s="40" t="s">
        <v>38</v>
      </c>
      <c r="B58" s="126" t="s">
        <v>233</v>
      </c>
      <c r="C58" s="89" t="str">
        <f>IF(ISBLANK(Auftrag_vFk!E25),"",Auftrag_vFk!E25)</f>
        <v/>
      </c>
      <c r="D58" s="126" t="s">
        <v>234</v>
      </c>
      <c r="E58" s="227" t="str">
        <f>IF(ISBLANK(Auftrag_vFk!K25),"",Auftrag_vFk!K25)</f>
        <v/>
      </c>
      <c r="F58" s="227"/>
      <c r="G58" s="227"/>
      <c r="H58" s="32" t="s">
        <v>137</v>
      </c>
      <c r="I58" s="54"/>
    </row>
    <row r="59" spans="1:9" ht="6" customHeight="1"/>
    <row r="60" spans="1:9" ht="14.25" customHeight="1">
      <c r="A60" s="40" t="s">
        <v>39</v>
      </c>
      <c r="B60" s="126" t="s">
        <v>233</v>
      </c>
      <c r="C60" s="89" t="str">
        <f>IF(ISBLANK(Auftrag_vFk!E31),"",Auftrag_vFk!E31)</f>
        <v/>
      </c>
      <c r="D60" s="126" t="s">
        <v>234</v>
      </c>
      <c r="E60" s="227" t="str">
        <f>IF(ISBLANK(Auftrag_vFk!K31),"",Auftrag_vFk!K31)</f>
        <v/>
      </c>
      <c r="F60" s="227"/>
      <c r="G60" s="227"/>
      <c r="H60" s="32" t="s">
        <v>137</v>
      </c>
      <c r="I60" s="54"/>
    </row>
    <row r="61" spans="1:9" ht="18.899999999999999" customHeight="1">
      <c r="A61" s="121" t="s">
        <v>211</v>
      </c>
      <c r="B61" s="121"/>
      <c r="C61" s="121"/>
      <c r="D61" s="121"/>
      <c r="E61" s="121"/>
      <c r="F61" s="121"/>
      <c r="G61" s="121"/>
      <c r="H61" s="121"/>
      <c r="I61" s="122" t="str">
        <f>Auftrag_vFk!$Q$1</f>
        <v>IPA 2024</v>
      </c>
    </row>
    <row r="62" spans="1:9" ht="6.6" customHeight="1">
      <c r="A62" s="284"/>
      <c r="B62" s="284"/>
      <c r="C62" s="284"/>
      <c r="D62" s="284"/>
      <c r="E62" s="284"/>
      <c r="F62" s="284"/>
      <c r="G62" s="284"/>
      <c r="H62" s="284"/>
      <c r="I62" s="284"/>
    </row>
    <row r="63" spans="1:9" ht="18.600000000000001" customHeight="1">
      <c r="A63" s="79" t="s">
        <v>105</v>
      </c>
      <c r="B63" s="79"/>
      <c r="C63" s="159" t="str">
        <f>IF(ISBLANK(Aufgabenstellung_vFk!$E$5),"",Aufgabenstellung_vFk!$E$5)</f>
        <v/>
      </c>
      <c r="D63" s="159"/>
      <c r="E63" s="159"/>
      <c r="F63" s="159"/>
      <c r="G63" s="312" t="s">
        <v>232</v>
      </c>
      <c r="H63" s="312"/>
      <c r="I63" s="110" t="str">
        <f>IF(ISBLANK(Auftrag_vFk!$N$3),"",Auftrag_vFk!$N$3)</f>
        <v/>
      </c>
    </row>
    <row r="64" spans="1:9" ht="6" customHeight="1">
      <c r="A64" s="162"/>
      <c r="B64" s="162"/>
      <c r="C64" s="162"/>
      <c r="D64" s="162"/>
      <c r="E64" s="162"/>
      <c r="F64" s="162"/>
      <c r="G64" s="162"/>
      <c r="H64" s="162"/>
      <c r="I64" s="162"/>
    </row>
    <row r="65" spans="1:9" ht="18.600000000000001" customHeight="1">
      <c r="A65" s="40" t="s">
        <v>9</v>
      </c>
      <c r="B65" s="126" t="s">
        <v>230</v>
      </c>
      <c r="C65" s="227" t="str">
        <f>IF(ISBLANK(Auftrag_vFk!$E$9),"",Auftrag_vFk!$E$9)</f>
        <v/>
      </c>
      <c r="D65" s="227"/>
      <c r="E65" s="227"/>
      <c r="F65" s="126" t="s">
        <v>231</v>
      </c>
      <c r="G65" s="227" t="str">
        <f>IF(ISBLANK(Auftrag_vFk!$K$9),"",Auftrag_vFk!$K$9)</f>
        <v/>
      </c>
      <c r="H65" s="227"/>
      <c r="I65" s="227"/>
    </row>
    <row r="66" spans="1:9" s="43" customFormat="1" ht="6" customHeight="1">
      <c r="A66" s="313"/>
      <c r="B66" s="313"/>
      <c r="C66" s="313"/>
      <c r="D66" s="313"/>
      <c r="E66" s="313"/>
      <c r="F66" s="313"/>
      <c r="G66" s="313"/>
      <c r="H66" s="313"/>
      <c r="I66" s="313"/>
    </row>
    <row r="67" spans="1:9" s="37" customFormat="1" ht="29.1" customHeight="1">
      <c r="A67" s="225" t="s">
        <v>128</v>
      </c>
      <c r="B67" s="308"/>
      <c r="C67" s="226"/>
      <c r="D67" s="36" t="s">
        <v>129</v>
      </c>
      <c r="E67" s="225" t="s">
        <v>131</v>
      </c>
      <c r="F67" s="308"/>
      <c r="G67" s="308"/>
      <c r="H67" s="308"/>
      <c r="I67" s="226"/>
    </row>
    <row r="68" spans="1:9" s="39" customFormat="1" ht="23.1" customHeight="1">
      <c r="A68" s="303" t="s">
        <v>227</v>
      </c>
      <c r="B68" s="304"/>
      <c r="C68" s="304"/>
      <c r="D68" s="45">
        <v>0.2</v>
      </c>
      <c r="E68" s="46" t="s">
        <v>144</v>
      </c>
      <c r="F68" s="47"/>
      <c r="G68" s="47"/>
      <c r="H68" s="47"/>
      <c r="I68" s="48"/>
    </row>
    <row r="69" spans="1:9" ht="51" customHeight="1">
      <c r="A69" s="289" t="s">
        <v>145</v>
      </c>
      <c r="B69" s="320"/>
      <c r="C69" s="20" t="s">
        <v>146</v>
      </c>
      <c r="D69" s="2"/>
      <c r="E69" s="309"/>
      <c r="F69" s="310"/>
      <c r="G69" s="310"/>
      <c r="H69" s="310"/>
      <c r="I69" s="311"/>
    </row>
    <row r="70" spans="1:9" ht="51" customHeight="1">
      <c r="A70" s="289" t="s">
        <v>147</v>
      </c>
      <c r="B70" s="305"/>
      <c r="C70" s="20" t="s">
        <v>136</v>
      </c>
      <c r="D70" s="2"/>
      <c r="E70" s="309"/>
      <c r="F70" s="310"/>
      <c r="G70" s="310"/>
      <c r="H70" s="310"/>
      <c r="I70" s="311"/>
    </row>
    <row r="71" spans="1:9" ht="51" customHeight="1">
      <c r="A71" s="289" t="s">
        <v>224</v>
      </c>
      <c r="B71" s="291"/>
      <c r="C71" s="20" t="s">
        <v>146</v>
      </c>
      <c r="D71" s="2"/>
      <c r="E71" s="309"/>
      <c r="F71" s="310"/>
      <c r="G71" s="310"/>
      <c r="H71" s="310"/>
      <c r="I71" s="311"/>
    </row>
    <row r="72" spans="1:9" ht="51" customHeight="1">
      <c r="A72" s="289" t="s">
        <v>148</v>
      </c>
      <c r="B72" s="291"/>
      <c r="C72" s="20" t="s">
        <v>146</v>
      </c>
      <c r="D72" s="2"/>
      <c r="E72" s="309"/>
      <c r="F72" s="310"/>
      <c r="G72" s="310"/>
      <c r="H72" s="310"/>
      <c r="I72" s="311"/>
    </row>
    <row r="73" spans="1:9" ht="51" customHeight="1">
      <c r="A73" s="289" t="s">
        <v>149</v>
      </c>
      <c r="B73" s="291"/>
      <c r="C73" s="20" t="s">
        <v>146</v>
      </c>
      <c r="D73" s="2"/>
      <c r="E73" s="309"/>
      <c r="F73" s="310"/>
      <c r="G73" s="310"/>
      <c r="H73" s="310"/>
      <c r="I73" s="311"/>
    </row>
    <row r="74" spans="1:9" ht="51" customHeight="1">
      <c r="A74" s="303" t="s">
        <v>225</v>
      </c>
      <c r="B74" s="314"/>
      <c r="C74" s="20" t="s">
        <v>136</v>
      </c>
      <c r="D74" s="3"/>
      <c r="E74" s="317"/>
      <c r="F74" s="318"/>
      <c r="G74" s="318"/>
      <c r="H74" s="318"/>
      <c r="I74" s="319"/>
    </row>
    <row r="75" spans="1:9" ht="18.899999999999999" customHeight="1">
      <c r="A75" s="121" t="s">
        <v>211</v>
      </c>
      <c r="B75" s="121"/>
      <c r="C75" s="121"/>
      <c r="D75" s="121"/>
      <c r="E75" s="121"/>
      <c r="F75" s="121"/>
      <c r="G75" s="121"/>
      <c r="H75" s="121"/>
      <c r="I75" s="122" t="str">
        <f>Auftrag_vFk!$Q$1</f>
        <v>IPA 2024</v>
      </c>
    </row>
    <row r="76" spans="1:9" ht="6.6" customHeight="1">
      <c r="A76" s="284"/>
      <c r="B76" s="284"/>
      <c r="C76" s="284"/>
      <c r="D76" s="284"/>
      <c r="E76" s="284"/>
      <c r="F76" s="284"/>
      <c r="G76" s="284"/>
      <c r="H76" s="284"/>
      <c r="I76" s="284"/>
    </row>
    <row r="77" spans="1:9" ht="18.600000000000001" customHeight="1">
      <c r="A77" s="79" t="s">
        <v>105</v>
      </c>
      <c r="B77" s="79"/>
      <c r="C77" s="159" t="str">
        <f>IF(ISBLANK(Aufgabenstellung_vFk!$E$5),"",Aufgabenstellung_vFk!$E$5)</f>
        <v/>
      </c>
      <c r="D77" s="159"/>
      <c r="E77" s="159"/>
      <c r="F77" s="159"/>
      <c r="G77" s="312" t="s">
        <v>232</v>
      </c>
      <c r="H77" s="312"/>
      <c r="I77" s="110" t="str">
        <f>IF(ISBLANK(Auftrag_vFk!$N$3),"",Auftrag_vFk!$N$3)</f>
        <v/>
      </c>
    </row>
    <row r="78" spans="1:9" ht="6" customHeight="1">
      <c r="A78" s="162"/>
      <c r="B78" s="162"/>
      <c r="C78" s="162"/>
      <c r="D78" s="162"/>
      <c r="E78" s="162"/>
      <c r="F78" s="162"/>
      <c r="G78" s="162"/>
      <c r="H78" s="162"/>
      <c r="I78" s="162"/>
    </row>
    <row r="79" spans="1:9" ht="18.600000000000001" customHeight="1">
      <c r="A79" s="40" t="s">
        <v>9</v>
      </c>
      <c r="B79" s="126" t="s">
        <v>230</v>
      </c>
      <c r="C79" s="227" t="str">
        <f>IF(ISBLANK(Auftrag_vFk!$E$9),"",Auftrag_vFk!$E$9)</f>
        <v/>
      </c>
      <c r="D79" s="227"/>
      <c r="E79" s="227"/>
      <c r="F79" s="126" t="s">
        <v>231</v>
      </c>
      <c r="G79" s="227" t="str">
        <f>IF(ISBLANK(Auftrag_vFk!$K$9),"",Auftrag_vFk!$K$9)</f>
        <v/>
      </c>
      <c r="H79" s="227"/>
      <c r="I79" s="227"/>
    </row>
    <row r="80" spans="1:9" s="43" customFormat="1" ht="6" customHeight="1">
      <c r="A80" s="313"/>
      <c r="B80" s="313"/>
      <c r="C80" s="313"/>
      <c r="D80" s="313"/>
      <c r="E80" s="313"/>
      <c r="F80" s="313"/>
      <c r="G80" s="313"/>
      <c r="H80" s="313"/>
      <c r="I80" s="313"/>
    </row>
    <row r="81" spans="1:9" ht="27.9" customHeight="1">
      <c r="A81" s="225" t="s">
        <v>128</v>
      </c>
      <c r="B81" s="226"/>
      <c r="C81" s="36" t="s">
        <v>129</v>
      </c>
      <c r="D81" s="20" t="s">
        <v>130</v>
      </c>
      <c r="E81" s="225" t="s">
        <v>131</v>
      </c>
      <c r="F81" s="308"/>
      <c r="G81" s="308"/>
      <c r="H81" s="308"/>
      <c r="I81" s="226"/>
    </row>
    <row r="82" spans="1:9" ht="48.15" customHeight="1">
      <c r="A82" s="303" t="s">
        <v>228</v>
      </c>
      <c r="B82" s="314"/>
      <c r="C82" s="103" t="s">
        <v>146</v>
      </c>
      <c r="D82" s="9"/>
      <c r="E82" s="309"/>
      <c r="F82" s="310"/>
      <c r="G82" s="310"/>
      <c r="H82" s="310"/>
      <c r="I82" s="311"/>
    </row>
    <row r="83" spans="1:9" ht="48.15" customHeight="1">
      <c r="A83" s="289" t="s">
        <v>150</v>
      </c>
      <c r="B83" s="291"/>
      <c r="C83" s="20" t="s">
        <v>136</v>
      </c>
      <c r="D83" s="4"/>
      <c r="E83" s="309"/>
      <c r="F83" s="310"/>
      <c r="G83" s="310"/>
      <c r="H83" s="310"/>
      <c r="I83" s="311"/>
    </row>
    <row r="84" spans="1:9" ht="48.15" customHeight="1">
      <c r="A84" s="289" t="s">
        <v>151</v>
      </c>
      <c r="B84" s="291"/>
      <c r="C84" s="20" t="s">
        <v>146</v>
      </c>
      <c r="D84" s="4"/>
      <c r="E84" s="309"/>
      <c r="F84" s="310"/>
      <c r="G84" s="310"/>
      <c r="H84" s="310"/>
      <c r="I84" s="311"/>
    </row>
    <row r="85" spans="1:9" ht="48.15" customHeight="1">
      <c r="A85" s="289" t="s">
        <v>152</v>
      </c>
      <c r="B85" s="291"/>
      <c r="C85" s="20" t="s">
        <v>136</v>
      </c>
      <c r="D85" s="4"/>
      <c r="E85" s="309"/>
      <c r="F85" s="310"/>
      <c r="G85" s="310"/>
      <c r="H85" s="310"/>
      <c r="I85" s="311"/>
    </row>
    <row r="86" spans="1:9" ht="48.15" customHeight="1">
      <c r="A86" s="303" t="s">
        <v>153</v>
      </c>
      <c r="B86" s="291"/>
      <c r="C86" s="20" t="s">
        <v>136</v>
      </c>
      <c r="D86" s="2"/>
      <c r="E86" s="309"/>
      <c r="F86" s="310"/>
      <c r="G86" s="310"/>
      <c r="H86" s="310"/>
      <c r="I86" s="311"/>
    </row>
    <row r="87" spans="1:9" ht="48.15" customHeight="1">
      <c r="A87" s="289" t="s">
        <v>154</v>
      </c>
      <c r="B87" s="291"/>
      <c r="C87" s="20" t="s">
        <v>146</v>
      </c>
      <c r="D87" s="2"/>
      <c r="E87" s="309"/>
      <c r="F87" s="310"/>
      <c r="G87" s="310"/>
      <c r="H87" s="310"/>
      <c r="I87" s="311"/>
    </row>
    <row r="88" spans="1:9" s="39" customFormat="1" ht="6" customHeight="1">
      <c r="A88" s="315"/>
      <c r="B88" s="315"/>
      <c r="C88" s="315"/>
      <c r="D88" s="315"/>
      <c r="E88" s="315"/>
      <c r="F88" s="315"/>
      <c r="G88" s="315"/>
      <c r="H88" s="315"/>
      <c r="I88" s="315"/>
    </row>
    <row r="89" spans="1:9" ht="16.5" customHeight="1">
      <c r="A89" s="40" t="s">
        <v>49</v>
      </c>
      <c r="B89" s="126" t="s">
        <v>233</v>
      </c>
      <c r="C89" s="89" t="str">
        <f>IF(ISBLANK(Auftrag_vFk!E19),"",Auftrag_vFk!E19)</f>
        <v/>
      </c>
      <c r="D89" s="126" t="s">
        <v>234</v>
      </c>
      <c r="E89" s="227" t="str">
        <f>IF(ISBLANK(Auftrag_vFk!K19),"",Auftrag_vFk!K19)</f>
        <v/>
      </c>
      <c r="F89" s="227"/>
      <c r="G89" s="227"/>
      <c r="H89" s="32" t="s">
        <v>137</v>
      </c>
      <c r="I89" s="54"/>
    </row>
    <row r="90" spans="1:9" s="39" customFormat="1" ht="6" customHeight="1">
      <c r="A90" s="92"/>
      <c r="B90" s="92"/>
      <c r="C90" s="92"/>
      <c r="D90" s="92"/>
      <c r="E90" s="92"/>
      <c r="F90" s="92"/>
      <c r="G90" s="92"/>
      <c r="H90" s="92"/>
      <c r="I90" s="92"/>
    </row>
    <row r="91" spans="1:9">
      <c r="A91" s="40" t="s">
        <v>38</v>
      </c>
      <c r="B91" s="126" t="s">
        <v>233</v>
      </c>
      <c r="C91" s="89" t="str">
        <f>IF(ISBLANK(Auftrag_vFk!E25),"",Auftrag_vFk!E25)</f>
        <v/>
      </c>
      <c r="D91" s="126" t="s">
        <v>234</v>
      </c>
      <c r="E91" s="227" t="str">
        <f>IF(ISBLANK(Auftrag_vFk!K25),"",Auftrag_vFk!K25)</f>
        <v/>
      </c>
      <c r="F91" s="227"/>
      <c r="G91" s="227"/>
      <c r="H91" s="32" t="s">
        <v>137</v>
      </c>
      <c r="I91" s="54"/>
    </row>
    <row r="92" spans="1:9" ht="6" customHeight="1"/>
    <row r="93" spans="1:9" ht="14.25" customHeight="1">
      <c r="A93" s="40" t="s">
        <v>39</v>
      </c>
      <c r="B93" s="126" t="s">
        <v>233</v>
      </c>
      <c r="C93" s="89" t="str">
        <f>IF(ISBLANK(Auftrag_vFk!E31),"",Auftrag_vFk!E31)</f>
        <v/>
      </c>
      <c r="D93" s="126" t="s">
        <v>234</v>
      </c>
      <c r="E93" s="227" t="str">
        <f>IF(ISBLANK(Auftrag_vFk!K31),"",Auftrag_vFk!K31)</f>
        <v/>
      </c>
      <c r="F93" s="227"/>
      <c r="G93" s="227"/>
      <c r="H93" s="32" t="s">
        <v>137</v>
      </c>
      <c r="I93" s="54"/>
    </row>
  </sheetData>
  <sheetProtection algorithmName="SHA-512" hashValue="/VYrhZDggZ2/ztWi2LB3L0/w1WcN84iEptZP5kXVyumlHUjiC/FDTVepGLJCdclCyVZfgzDDtrVHvlESTyLgsA==" saltValue="+lXhvljBEhk2wM8PS5Rj5g==" spinCount="100000" sheet="1" formatCells="0" selectLockedCells="1"/>
  <customSheetViews>
    <customSheetView guid="{C1DDDEA5-B024-4C29-ADDF-1FDF08683112}" showPageBreaks="1" showGridLines="0" view="pageLayout" topLeftCell="A49">
      <selection activeCell="A54" sqref="A54:I54"/>
      <rowBreaks count="5" manualBreakCount="5">
        <brk id="14" max="16383" man="1"/>
        <brk id="24" max="16383" man="1"/>
        <brk id="35" max="16383" man="1"/>
        <brk id="46" max="16383" man="1"/>
        <brk id="55" max="16383" man="1"/>
      </rowBreaks>
      <pageMargins left="0" right="0" top="0" bottom="0" header="0" footer="0"/>
      <pageSetup paperSize="9" orientation="landscape" r:id="rId1"/>
      <headerFooter>
        <oddHeader>&amp;L&amp;8Fachfrau/Fachmann öffentlicher Verkehr EFZ  
IPA Verfahren Vorgesetzte Fachkräfte&amp;R&amp;8Qualifikationsverfahren 2018 
Prüfungsprotokoll IPA vFk I &amp;P</oddHeader>
        <oddFooter xml:space="preserve">&amp;C                                                                                      &amp;10Visum PEX:&amp;12
&amp;R&amp;10___________________________________________&amp;12
</oddFooter>
      </headerFooter>
    </customSheetView>
  </customSheetViews>
  <mergeCells count="113">
    <mergeCell ref="A40:I40"/>
    <mergeCell ref="A69:B69"/>
    <mergeCell ref="C65:E65"/>
    <mergeCell ref="G65:I65"/>
    <mergeCell ref="A71:B71"/>
    <mergeCell ref="A41:C41"/>
    <mergeCell ref="E41:I41"/>
    <mergeCell ref="A52:C52"/>
    <mergeCell ref="A47:I47"/>
    <mergeCell ref="G48:H48"/>
    <mergeCell ref="E67:I67"/>
    <mergeCell ref="E43:I43"/>
    <mergeCell ref="E44:I44"/>
    <mergeCell ref="E45:I45"/>
    <mergeCell ref="A42:D42"/>
    <mergeCell ref="A87:B87"/>
    <mergeCell ref="A84:B84"/>
    <mergeCell ref="A85:B85"/>
    <mergeCell ref="A86:B86"/>
    <mergeCell ref="A82:B82"/>
    <mergeCell ref="A83:B83"/>
    <mergeCell ref="E87:I87"/>
    <mergeCell ref="E81:I81"/>
    <mergeCell ref="E82:I82"/>
    <mergeCell ref="E83:I83"/>
    <mergeCell ref="E84:I84"/>
    <mergeCell ref="E85:I85"/>
    <mergeCell ref="E86:I86"/>
    <mergeCell ref="C77:F77"/>
    <mergeCell ref="A78:I78"/>
    <mergeCell ref="E71:I71"/>
    <mergeCell ref="E72:I72"/>
    <mergeCell ref="E73:I73"/>
    <mergeCell ref="E74:I74"/>
    <mergeCell ref="E53:I53"/>
    <mergeCell ref="E54:I54"/>
    <mergeCell ref="A2:I2"/>
    <mergeCell ref="C3:F3"/>
    <mergeCell ref="A4:I4"/>
    <mergeCell ref="G3:H3"/>
    <mergeCell ref="A14:I14"/>
    <mergeCell ref="C5:E5"/>
    <mergeCell ref="G5:I5"/>
    <mergeCell ref="A8:C8"/>
    <mergeCell ref="A9:B9"/>
    <mergeCell ref="A6:I6"/>
    <mergeCell ref="E7:I7"/>
    <mergeCell ref="A7:C7"/>
    <mergeCell ref="E10:I10"/>
    <mergeCell ref="E11:I11"/>
    <mergeCell ref="E12:I12"/>
    <mergeCell ref="C15:F15"/>
    <mergeCell ref="G15:H15"/>
    <mergeCell ref="A16:I16"/>
    <mergeCell ref="C17:E17"/>
    <mergeCell ref="G17:I17"/>
    <mergeCell ref="C63:F63"/>
    <mergeCell ref="A64:I64"/>
    <mergeCell ref="A66:I66"/>
    <mergeCell ref="E52:I52"/>
    <mergeCell ref="A38:I38"/>
    <mergeCell ref="C39:E39"/>
    <mergeCell ref="G39:I39"/>
    <mergeCell ref="C48:F48"/>
    <mergeCell ref="A49:I49"/>
    <mergeCell ref="C50:E50"/>
    <mergeCell ref="G50:I50"/>
    <mergeCell ref="A24:I24"/>
    <mergeCell ref="E58:G58"/>
    <mergeCell ref="A55:I55"/>
    <mergeCell ref="E19:I19"/>
    <mergeCell ref="E20:I20"/>
    <mergeCell ref="E21:I21"/>
    <mergeCell ref="E22:I22"/>
    <mergeCell ref="A36:I36"/>
    <mergeCell ref="G37:H37"/>
    <mergeCell ref="A30:B30"/>
    <mergeCell ref="C37:F37"/>
    <mergeCell ref="C26:F26"/>
    <mergeCell ref="G26:H26"/>
    <mergeCell ref="A19:B19"/>
    <mergeCell ref="A27:I27"/>
    <mergeCell ref="C28:E28"/>
    <mergeCell ref="G28:I28"/>
    <mergeCell ref="E31:I31"/>
    <mergeCell ref="E32:I32"/>
    <mergeCell ref="E33:I33"/>
    <mergeCell ref="E34:I34"/>
    <mergeCell ref="E30:I30"/>
    <mergeCell ref="E91:G91"/>
    <mergeCell ref="E93:G93"/>
    <mergeCell ref="E56:G56"/>
    <mergeCell ref="E60:G60"/>
    <mergeCell ref="A68:C68"/>
    <mergeCell ref="A70:B70"/>
    <mergeCell ref="E42:I42"/>
    <mergeCell ref="A67:C67"/>
    <mergeCell ref="E69:I69"/>
    <mergeCell ref="E70:I70"/>
    <mergeCell ref="G77:H77"/>
    <mergeCell ref="A76:I76"/>
    <mergeCell ref="A80:I80"/>
    <mergeCell ref="A81:B81"/>
    <mergeCell ref="A74:B74"/>
    <mergeCell ref="A73:B73"/>
    <mergeCell ref="A72:B72"/>
    <mergeCell ref="C79:E79"/>
    <mergeCell ref="G79:I79"/>
    <mergeCell ref="E89:G89"/>
    <mergeCell ref="A88:I88"/>
    <mergeCell ref="A51:I51"/>
    <mergeCell ref="A62:I62"/>
    <mergeCell ref="G63:H63"/>
  </mergeCells>
  <phoneticPr fontId="9" type="noConversion"/>
  <conditionalFormatting sqref="B10:B12">
    <cfRule type="containsText" dxfId="113" priority="38" operator="containsText" text="Betriebsspezifische Kriterien (sind zu formulieren)">
      <formula>NOT(ISERROR(SEARCH("Betriebsspezifische Kriterien (sind zu formulieren)",B10)))</formula>
    </cfRule>
  </conditionalFormatting>
  <conditionalFormatting sqref="B20:B22">
    <cfRule type="containsText" dxfId="112" priority="32" operator="containsText" text="Betriebsspezifische Kriterien (sind zu formulieren)">
      <formula>NOT(ISERROR(SEARCH("Betriebsspezifische Kriterien (sind zu formulieren)",B20)))</formula>
    </cfRule>
  </conditionalFormatting>
  <conditionalFormatting sqref="B31:B33">
    <cfRule type="containsText" dxfId="111" priority="27" operator="containsText" text="Betriebsspezifische Kriterien (sind zu formulieren)">
      <formula>NOT(ISERROR(SEARCH("Betriebsspezifische Kriterien (sind zu formulieren)",B31)))</formula>
    </cfRule>
  </conditionalFormatting>
  <conditionalFormatting sqref="C3">
    <cfRule type="expression" dxfId="110" priority="73">
      <formula>ISBLANK(C3)</formula>
    </cfRule>
  </conditionalFormatting>
  <conditionalFormatting sqref="C15">
    <cfRule type="expression" dxfId="109" priority="23">
      <formula>ISBLANK(C15)</formula>
    </cfRule>
  </conditionalFormatting>
  <conditionalFormatting sqref="C26">
    <cfRule type="expression" dxfId="108" priority="21">
      <formula>ISBLANK(C26)</formula>
    </cfRule>
  </conditionalFormatting>
  <conditionalFormatting sqref="C37">
    <cfRule type="expression" dxfId="107" priority="19">
      <formula>ISBLANK(C37)</formula>
    </cfRule>
  </conditionalFormatting>
  <conditionalFormatting sqref="C48">
    <cfRule type="expression" dxfId="106" priority="17">
      <formula>ISBLANK(C48)</formula>
    </cfRule>
  </conditionalFormatting>
  <conditionalFormatting sqref="C63">
    <cfRule type="expression" dxfId="105" priority="15">
      <formula>ISBLANK(C63)</formula>
    </cfRule>
  </conditionalFormatting>
  <conditionalFormatting sqref="C77">
    <cfRule type="expression" dxfId="104" priority="13">
      <formula>ISBLANK(C77)</formula>
    </cfRule>
  </conditionalFormatting>
  <conditionalFormatting sqref="E10:E12">
    <cfRule type="expression" dxfId="103" priority="1">
      <formula>ISBLANK(E10)</formula>
    </cfRule>
  </conditionalFormatting>
  <conditionalFormatting sqref="E20:E22">
    <cfRule type="expression" dxfId="102" priority="2">
      <formula>ISBLANK(E20)</formula>
    </cfRule>
  </conditionalFormatting>
  <conditionalFormatting sqref="E31:E34">
    <cfRule type="expression" dxfId="101" priority="3">
      <formula>ISBLANK(E31)</formula>
    </cfRule>
  </conditionalFormatting>
  <conditionalFormatting sqref="E43:E45">
    <cfRule type="expression" dxfId="100" priority="4">
      <formula>ISBLANK(E43)</formula>
    </cfRule>
  </conditionalFormatting>
  <conditionalFormatting sqref="E53:E54">
    <cfRule type="expression" dxfId="99" priority="7">
      <formula>ISBLANK(E53)</formula>
    </cfRule>
  </conditionalFormatting>
  <conditionalFormatting sqref="E69:E74">
    <cfRule type="expression" dxfId="98" priority="9">
      <formula>ISBLANK(E69)</formula>
    </cfRule>
  </conditionalFormatting>
  <conditionalFormatting sqref="E82:E87">
    <cfRule type="expression" dxfId="97" priority="11">
      <formula>ISBLANK(E82)</formula>
    </cfRule>
  </conditionalFormatting>
  <conditionalFormatting sqref="I3">
    <cfRule type="expression" dxfId="96" priority="74">
      <formula>ISBLANK(I3)</formula>
    </cfRule>
  </conditionalFormatting>
  <conditionalFormatting sqref="I15">
    <cfRule type="expression" dxfId="95" priority="24">
      <formula>ISBLANK(I15)</formula>
    </cfRule>
  </conditionalFormatting>
  <conditionalFormatting sqref="I26">
    <cfRule type="expression" dxfId="94" priority="22">
      <formula>ISBLANK(I26)</formula>
    </cfRule>
  </conditionalFormatting>
  <conditionalFormatting sqref="I37">
    <cfRule type="expression" dxfId="93" priority="20">
      <formula>ISBLANK(I37)</formula>
    </cfRule>
  </conditionalFormatting>
  <conditionalFormatting sqref="I48">
    <cfRule type="expression" dxfId="92" priority="18">
      <formula>ISBLANK(I48)</formula>
    </cfRule>
  </conditionalFormatting>
  <conditionalFormatting sqref="I63">
    <cfRule type="expression" dxfId="91" priority="16">
      <formula>ISBLANK(I63)</formula>
    </cfRule>
  </conditionalFormatting>
  <conditionalFormatting sqref="I77">
    <cfRule type="expression" dxfId="90" priority="14">
      <formula>ISBLANK(I77)</formula>
    </cfRule>
  </conditionalFormatting>
  <dataValidations count="2">
    <dataValidation type="list" allowBlank="1" showInputMessage="1" showErrorMessage="1" sqref="D83 D85:D86 D70 D74 D53:D54 D10:D12 D43:D45 D31:D34 D20:D22 E55" xr:uid="{00000000-0002-0000-0700-000000000000}">
      <formula1>"0,1,2,3"</formula1>
    </dataValidation>
    <dataValidation type="list" allowBlank="1" showInputMessage="1" showErrorMessage="1" sqref="D82 D84 D87 D71:D73 D69" xr:uid="{00000000-0002-0000-0700-000001000000}">
      <formula1>"0,1"</formula1>
    </dataValidation>
  </dataValidations>
  <pageMargins left="0.74803149606299213" right="0.74803149606299213" top="0.98425196850393704" bottom="0.78740157480314965" header="0.51181102362204722" footer="0.51181102362204722"/>
  <pageSetup paperSize="9" orientation="landscape" r:id="rId2"/>
  <headerFooter>
    <oddHeader>&amp;L&amp;8Fachmann/Fachfrau öffentlicher Verkehr EFZ  
 Vorgesetzte Fachkraft 
&amp;R&amp;8Qualifikationsverfahren IPA 2024
Prüfungsprotokoll vFK | &amp;P</oddHeader>
  </headerFooter>
  <rowBreaks count="6" manualBreakCount="6">
    <brk id="12" max="16383" man="1"/>
    <brk id="22" max="16383" man="1"/>
    <brk id="34" max="16383" man="1"/>
    <brk id="45" max="16383" man="1"/>
    <brk id="60" max="16383" man="1"/>
    <brk id="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tt6">
    <tabColor rgb="FFFFC000"/>
  </sheetPr>
  <dimension ref="A1:R173"/>
  <sheetViews>
    <sheetView showGridLines="0" view="pageLayout" workbookViewId="0">
      <selection activeCell="B41" sqref="B41:L41"/>
    </sheetView>
  </sheetViews>
  <sheetFormatPr baseColWidth="10" defaultColWidth="11" defaultRowHeight="15.6"/>
  <cols>
    <col min="1" max="1" width="11.09765625" customWidth="1"/>
    <col min="2" max="3" width="10.69921875" customWidth="1"/>
    <col min="4" max="4" width="12.59765625" customWidth="1"/>
    <col min="5" max="5" width="9.19921875" style="41" customWidth="1"/>
    <col min="6" max="6" width="9.09765625" customWidth="1"/>
    <col min="7" max="7" width="7.8984375" customWidth="1"/>
    <col min="8" max="8" width="8.59765625" customWidth="1"/>
    <col min="9" max="9" width="11" customWidth="1"/>
    <col min="10" max="10" width="10" customWidth="1"/>
    <col min="11" max="11" width="9.69921875" customWidth="1"/>
    <col min="12" max="12" width="7.8984375" customWidth="1"/>
  </cols>
  <sheetData>
    <row r="1" spans="1:18" ht="18.899999999999999" customHeight="1">
      <c r="A1" s="82" t="s">
        <v>212</v>
      </c>
      <c r="B1" s="82"/>
      <c r="C1" s="82"/>
      <c r="D1" s="82"/>
      <c r="E1" s="82"/>
      <c r="F1" s="82"/>
      <c r="G1" s="82"/>
      <c r="H1" s="82"/>
      <c r="I1" s="82"/>
      <c r="J1" s="82"/>
      <c r="K1" s="82"/>
      <c r="L1" s="122" t="str">
        <f>Auftrag_vFk!$Q$1</f>
        <v>IPA 2024</v>
      </c>
    </row>
    <row r="2" spans="1:18" ht="6.6" customHeight="1">
      <c r="A2" s="90"/>
      <c r="B2" s="90"/>
      <c r="C2" s="90"/>
      <c r="D2" s="90"/>
      <c r="E2" s="90"/>
      <c r="F2" s="90"/>
      <c r="G2" s="90"/>
      <c r="H2" s="90"/>
      <c r="I2" s="90"/>
      <c r="J2" s="90"/>
      <c r="K2" s="90"/>
      <c r="L2" s="90"/>
    </row>
    <row r="3" spans="1:18" ht="18.600000000000001" customHeight="1">
      <c r="A3" s="88" t="s">
        <v>105</v>
      </c>
      <c r="B3" s="88"/>
      <c r="C3" s="159" t="str">
        <f>IF(ISBLANK(Aufgabenstellung_vFk!$E$5),"",Aufgabenstellung_vFk!$E$5)</f>
        <v/>
      </c>
      <c r="D3" s="159"/>
      <c r="E3" s="159"/>
      <c r="F3" s="159"/>
      <c r="G3" s="159"/>
      <c r="H3" s="159"/>
      <c r="I3" s="16" t="s">
        <v>126</v>
      </c>
      <c r="J3" s="16"/>
      <c r="K3" s="159" t="str">
        <f>IF(ISBLANK(Auftrag_vFk!$N$3),"",Auftrag_vFk!$N$3)</f>
        <v/>
      </c>
      <c r="L3" s="159"/>
    </row>
    <row r="4" spans="1:18" ht="6.6" customHeight="1">
      <c r="A4" s="284"/>
      <c r="B4" s="284"/>
      <c r="C4" s="284"/>
      <c r="D4" s="284"/>
      <c r="E4" s="284"/>
      <c r="F4" s="284"/>
      <c r="G4" s="284"/>
      <c r="H4" s="284"/>
      <c r="I4" s="284"/>
      <c r="J4" s="284"/>
      <c r="K4" s="284"/>
      <c r="L4" s="284"/>
    </row>
    <row r="5" spans="1:18" s="35" customFormat="1" ht="18.600000000000001" customHeight="1">
      <c r="A5" s="40" t="s">
        <v>9</v>
      </c>
      <c r="B5" s="32" t="s">
        <v>10</v>
      </c>
      <c r="C5" s="227" t="str">
        <f>IF(ISBLANK(Auftrag_vFk!$E$9),"",Auftrag_vFk!$E$9)</f>
        <v/>
      </c>
      <c r="D5" s="227"/>
      <c r="E5" s="227"/>
      <c r="F5" s="227"/>
      <c r="G5" s="34" t="s">
        <v>11</v>
      </c>
      <c r="H5" s="227" t="str">
        <f>IF(ISBLANK(Auftrag_vFk!$K$9),"",Auftrag_vFk!$K$9)</f>
        <v/>
      </c>
      <c r="I5" s="227"/>
      <c r="J5" s="227"/>
      <c r="K5" s="227"/>
      <c r="L5" s="227"/>
    </row>
    <row r="6" spans="1:18" s="43" customFormat="1" ht="10.95" customHeight="1">
      <c r="A6" s="349"/>
      <c r="B6" s="349"/>
      <c r="C6" s="349"/>
      <c r="D6" s="349"/>
      <c r="E6" s="349"/>
      <c r="F6" s="349"/>
      <c r="G6" s="349"/>
      <c r="H6" s="349"/>
      <c r="I6" s="349"/>
      <c r="J6" s="349"/>
      <c r="K6" s="349"/>
      <c r="L6" s="350"/>
    </row>
    <row r="7" spans="1:18" s="35" customFormat="1" ht="29.1" customHeight="1">
      <c r="A7" s="104" t="s">
        <v>47</v>
      </c>
      <c r="B7" s="355" t="str">
        <f>IF(ISBLANK(Auftrag_vFk!E42),"",Auftrag_vFk!E42)</f>
        <v/>
      </c>
      <c r="C7" s="356"/>
      <c r="D7" s="306" t="s">
        <v>235</v>
      </c>
      <c r="E7" s="304"/>
      <c r="F7" s="304"/>
      <c r="G7" s="304"/>
      <c r="H7" s="304"/>
      <c r="I7" s="304"/>
      <c r="J7" s="304"/>
      <c r="K7" s="102"/>
      <c r="L7" s="133"/>
    </row>
    <row r="8" spans="1:18" s="35" customFormat="1" ht="21.9" customHeight="1">
      <c r="A8" s="205" t="s">
        <v>156</v>
      </c>
      <c r="B8" s="207"/>
      <c r="C8" s="105"/>
      <c r="D8" s="205" t="s">
        <v>157</v>
      </c>
      <c r="E8" s="207"/>
      <c r="F8" s="106"/>
      <c r="G8" s="132" t="s">
        <v>158</v>
      </c>
      <c r="H8" s="357" t="str">
        <f>IF(ISBLANK(C8),"",IF(ISBLANK(F8),"",F8-C8))</f>
        <v/>
      </c>
      <c r="I8" s="357"/>
      <c r="J8" s="357"/>
      <c r="K8" s="357"/>
      <c r="L8" s="358"/>
    </row>
    <row r="9" spans="1:18" s="35" customFormat="1" ht="21.9" customHeight="1">
      <c r="A9" s="205" t="s">
        <v>159</v>
      </c>
      <c r="B9" s="207"/>
      <c r="C9" s="206"/>
      <c r="D9" s="5"/>
      <c r="E9" s="107" t="s">
        <v>160</v>
      </c>
      <c r="F9" s="351"/>
      <c r="G9" s="351"/>
      <c r="H9" s="351"/>
      <c r="I9" s="351"/>
      <c r="J9" s="351"/>
      <c r="K9" s="351"/>
      <c r="L9" s="352"/>
    </row>
    <row r="10" spans="1:18" s="43" customFormat="1" ht="9.6" customHeight="1">
      <c r="A10" s="359"/>
      <c r="B10" s="359"/>
      <c r="C10" s="359"/>
      <c r="D10" s="359"/>
      <c r="E10" s="359"/>
      <c r="F10" s="359"/>
      <c r="G10" s="359"/>
      <c r="H10" s="359"/>
      <c r="I10" s="359"/>
      <c r="J10" s="359"/>
      <c r="K10" s="359"/>
      <c r="L10" s="359"/>
    </row>
    <row r="11" spans="1:18" s="37" customFormat="1" ht="31.2" customHeight="1">
      <c r="A11" s="44" t="s">
        <v>127</v>
      </c>
      <c r="B11" s="205" t="s">
        <v>128</v>
      </c>
      <c r="C11" s="207"/>
      <c r="D11" s="206"/>
      <c r="E11" s="36" t="s">
        <v>129</v>
      </c>
      <c r="F11" s="20" t="s">
        <v>161</v>
      </c>
      <c r="G11" s="205" t="s">
        <v>131</v>
      </c>
      <c r="H11" s="207"/>
      <c r="I11" s="207"/>
      <c r="J11" s="207"/>
      <c r="K11" s="207"/>
      <c r="L11" s="206"/>
    </row>
    <row r="12" spans="1:18" s="39" customFormat="1" ht="23.4" customHeight="1">
      <c r="A12" s="303" t="s">
        <v>162</v>
      </c>
      <c r="B12" s="321"/>
      <c r="C12" s="321"/>
      <c r="D12" s="314"/>
      <c r="E12" s="49">
        <v>0.15</v>
      </c>
      <c r="F12" s="353" t="s">
        <v>163</v>
      </c>
      <c r="G12" s="354"/>
      <c r="H12" s="354"/>
      <c r="I12" s="354"/>
      <c r="J12" s="354"/>
      <c r="K12" s="354"/>
      <c r="L12" s="55"/>
    </row>
    <row r="13" spans="1:18" s="39" customFormat="1" ht="33.9" customHeight="1">
      <c r="A13" s="342"/>
      <c r="B13" s="346" t="s">
        <v>164</v>
      </c>
      <c r="C13" s="347"/>
      <c r="D13" s="348"/>
      <c r="E13" s="36" t="s">
        <v>136</v>
      </c>
      <c r="F13" s="1"/>
      <c r="G13" s="345"/>
      <c r="H13" s="328"/>
      <c r="I13" s="328"/>
      <c r="J13" s="328"/>
      <c r="K13" s="328"/>
      <c r="L13" s="329"/>
      <c r="M13" s="56"/>
      <c r="N13" s="56"/>
      <c r="O13" s="56"/>
      <c r="P13" s="56"/>
      <c r="Q13" s="56"/>
      <c r="R13" s="56"/>
    </row>
    <row r="14" spans="1:18" s="39" customFormat="1" ht="33.9" customHeight="1">
      <c r="A14" s="343"/>
      <c r="B14" s="346" t="s">
        <v>165</v>
      </c>
      <c r="C14" s="347"/>
      <c r="D14" s="348"/>
      <c r="E14" s="36" t="s">
        <v>136</v>
      </c>
      <c r="F14" s="1"/>
      <c r="G14" s="345"/>
      <c r="H14" s="328"/>
      <c r="I14" s="328"/>
      <c r="J14" s="328"/>
      <c r="K14" s="328"/>
      <c r="L14" s="329"/>
      <c r="M14" s="56"/>
      <c r="N14" s="56"/>
      <c r="O14" s="56"/>
      <c r="P14" s="56"/>
      <c r="Q14" s="56"/>
      <c r="R14" s="56"/>
    </row>
    <row r="15" spans="1:18" s="39" customFormat="1" ht="33.9" customHeight="1">
      <c r="A15" s="343"/>
      <c r="B15" s="289" t="s">
        <v>166</v>
      </c>
      <c r="C15" s="290"/>
      <c r="D15" s="291"/>
      <c r="E15" s="20" t="s">
        <v>146</v>
      </c>
      <c r="F15" s="2"/>
      <c r="G15" s="345"/>
      <c r="H15" s="328"/>
      <c r="I15" s="328"/>
      <c r="J15" s="328"/>
      <c r="K15" s="328"/>
      <c r="L15" s="329"/>
      <c r="M15" s="56"/>
      <c r="N15" s="56"/>
      <c r="O15" s="56"/>
      <c r="P15" s="56"/>
      <c r="Q15" s="56"/>
      <c r="R15" s="56"/>
    </row>
    <row r="16" spans="1:18" s="39" customFormat="1" ht="33.9" customHeight="1">
      <c r="A16" s="343"/>
      <c r="B16" s="289" t="s">
        <v>167</v>
      </c>
      <c r="C16" s="290"/>
      <c r="D16" s="291"/>
      <c r="E16" s="20" t="s">
        <v>146</v>
      </c>
      <c r="F16" s="2"/>
      <c r="G16" s="345"/>
      <c r="H16" s="328"/>
      <c r="I16" s="328"/>
      <c r="J16" s="328"/>
      <c r="K16" s="328"/>
      <c r="L16" s="329"/>
    </row>
    <row r="17" spans="1:12" s="51" customFormat="1" ht="33.9" customHeight="1">
      <c r="A17" s="343"/>
      <c r="B17" s="289" t="s">
        <v>168</v>
      </c>
      <c r="C17" s="290"/>
      <c r="D17" s="291"/>
      <c r="E17" s="20" t="s">
        <v>146</v>
      </c>
      <c r="F17" s="2"/>
      <c r="G17" s="345"/>
      <c r="H17" s="328"/>
      <c r="I17" s="328"/>
      <c r="J17" s="328"/>
      <c r="K17" s="328"/>
      <c r="L17" s="329"/>
    </row>
    <row r="18" spans="1:12" ht="33.9" customHeight="1">
      <c r="A18" s="343"/>
      <c r="B18" s="289" t="s">
        <v>169</v>
      </c>
      <c r="C18" s="290"/>
      <c r="D18" s="291"/>
      <c r="E18" s="20" t="s">
        <v>136</v>
      </c>
      <c r="F18" s="2"/>
      <c r="G18" s="345"/>
      <c r="H18" s="328"/>
      <c r="I18" s="328"/>
      <c r="J18" s="328"/>
      <c r="K18" s="328"/>
      <c r="L18" s="329"/>
    </row>
    <row r="19" spans="1:12" ht="33.9" customHeight="1">
      <c r="A19" s="344"/>
      <c r="B19" s="289" t="s">
        <v>170</v>
      </c>
      <c r="C19" s="290"/>
      <c r="D19" s="291"/>
      <c r="E19" s="20" t="s">
        <v>136</v>
      </c>
      <c r="F19" s="2"/>
      <c r="G19" s="345"/>
      <c r="H19" s="328"/>
      <c r="I19" s="328"/>
      <c r="J19" s="328"/>
      <c r="K19" s="328"/>
      <c r="L19" s="329"/>
    </row>
    <row r="20" spans="1:12" ht="5.25" customHeight="1">
      <c r="A20" s="275"/>
      <c r="B20" s="275"/>
      <c r="C20" s="275"/>
      <c r="D20" s="275"/>
      <c r="E20" s="275"/>
      <c r="F20" s="275"/>
      <c r="G20" s="275"/>
      <c r="H20" s="275"/>
      <c r="I20" s="275"/>
      <c r="J20" s="275"/>
      <c r="K20" s="275"/>
      <c r="L20" s="275"/>
    </row>
    <row r="21" spans="1:12" ht="18.899999999999999" customHeight="1">
      <c r="A21" s="82" t="s">
        <v>212</v>
      </c>
      <c r="B21" s="82"/>
      <c r="C21" s="82"/>
      <c r="D21" s="82"/>
      <c r="E21" s="82"/>
      <c r="F21" s="82"/>
      <c r="G21" s="82"/>
      <c r="H21" s="82"/>
      <c r="I21" s="82"/>
      <c r="J21" s="82"/>
      <c r="K21" s="82"/>
      <c r="L21" s="122" t="str">
        <f>Auftrag_vFk!$Q$1</f>
        <v>IPA 2024</v>
      </c>
    </row>
    <row r="22" spans="1:12" ht="6.6" customHeight="1">
      <c r="A22" s="90"/>
      <c r="B22" s="90"/>
      <c r="C22" s="90"/>
      <c r="D22" s="90"/>
      <c r="E22" s="90"/>
      <c r="F22" s="90"/>
      <c r="G22" s="90"/>
      <c r="H22" s="90"/>
      <c r="I22" s="90"/>
      <c r="J22" s="90"/>
      <c r="K22" s="90"/>
      <c r="L22" s="90"/>
    </row>
    <row r="23" spans="1:12" ht="18.600000000000001" customHeight="1">
      <c r="A23" s="203"/>
      <c r="B23" s="203"/>
      <c r="C23" s="203"/>
      <c r="D23" s="203"/>
      <c r="E23" s="203"/>
      <c r="F23" s="203"/>
      <c r="G23" s="203"/>
      <c r="H23" s="203"/>
      <c r="I23" s="16" t="s">
        <v>126</v>
      </c>
      <c r="J23" s="16"/>
      <c r="K23" s="159" t="str">
        <f>IF(ISBLANK(Auftrag_vFk!$N$3),"",Auftrag_vFk!$N$3)</f>
        <v/>
      </c>
      <c r="L23" s="159"/>
    </row>
    <row r="24" spans="1:12" ht="6.6" customHeight="1">
      <c r="A24" s="284"/>
      <c r="B24" s="284"/>
      <c r="C24" s="284"/>
      <c r="D24" s="284"/>
      <c r="E24" s="284"/>
      <c r="F24" s="284"/>
      <c r="G24" s="284"/>
      <c r="H24" s="284"/>
      <c r="I24" s="284"/>
      <c r="J24" s="284"/>
      <c r="K24" s="284"/>
      <c r="L24" s="284"/>
    </row>
    <row r="25" spans="1:12" s="35" customFormat="1" ht="29.1" customHeight="1">
      <c r="A25" s="104" t="s">
        <v>47</v>
      </c>
      <c r="B25" s="355" t="str">
        <f>IF(ISBLANK(Auftrag_vFk!E42),"",Auftrag_vFk!E42)</f>
        <v/>
      </c>
      <c r="C25" s="356"/>
      <c r="D25" s="306" t="s">
        <v>155</v>
      </c>
      <c r="E25" s="304"/>
      <c r="F25" s="304"/>
      <c r="G25" s="304"/>
      <c r="H25" s="304"/>
      <c r="I25" s="304"/>
      <c r="J25" s="304"/>
      <c r="K25" s="365"/>
      <c r="L25" s="366"/>
    </row>
    <row r="26" spans="1:12" s="35" customFormat="1" ht="27" customHeight="1">
      <c r="A26" s="360" t="s">
        <v>171</v>
      </c>
      <c r="B26" s="361"/>
      <c r="C26" s="105"/>
      <c r="D26" s="205" t="s">
        <v>172</v>
      </c>
      <c r="E26" s="207"/>
      <c r="F26" s="106"/>
      <c r="G26" s="132" t="s">
        <v>158</v>
      </c>
      <c r="H26" s="357" t="str">
        <f>IF(ISBLANK(C26),"",IF(ISBLANK(F26),"",F26-C26))</f>
        <v/>
      </c>
      <c r="I26" s="357"/>
      <c r="J26" s="357"/>
      <c r="K26" s="357"/>
      <c r="L26" s="358"/>
    </row>
    <row r="27" spans="1:12" s="35" customFormat="1" ht="27" customHeight="1">
      <c r="A27" s="362" t="s">
        <v>159</v>
      </c>
      <c r="B27" s="363"/>
      <c r="C27" s="364"/>
      <c r="D27" s="5"/>
      <c r="E27" s="107" t="s">
        <v>160</v>
      </c>
      <c r="F27" s="351"/>
      <c r="G27" s="351"/>
      <c r="H27" s="351"/>
      <c r="I27" s="351"/>
      <c r="J27" s="351"/>
      <c r="K27" s="351"/>
      <c r="L27" s="352"/>
    </row>
    <row r="28" spans="1:12" s="43" customFormat="1" ht="9.6" customHeight="1">
      <c r="A28" s="359"/>
      <c r="B28" s="359"/>
      <c r="C28" s="359"/>
      <c r="D28" s="359"/>
      <c r="E28" s="359"/>
      <c r="F28" s="359"/>
      <c r="G28" s="359"/>
      <c r="H28" s="359"/>
      <c r="I28" s="359"/>
      <c r="J28" s="359"/>
      <c r="K28" s="359"/>
      <c r="L28" s="359"/>
    </row>
    <row r="29" spans="1:12" ht="39" customHeight="1">
      <c r="A29" s="44" t="s">
        <v>127</v>
      </c>
      <c r="B29" s="205" t="s">
        <v>128</v>
      </c>
      <c r="C29" s="207"/>
      <c r="D29" s="206"/>
      <c r="E29" s="36" t="s">
        <v>129</v>
      </c>
      <c r="F29" s="20" t="s">
        <v>161</v>
      </c>
      <c r="G29" s="205" t="s">
        <v>131</v>
      </c>
      <c r="H29" s="207"/>
      <c r="I29" s="207"/>
      <c r="J29" s="207"/>
      <c r="K29" s="207"/>
      <c r="L29" s="206"/>
    </row>
    <row r="30" spans="1:12" ht="39" customHeight="1">
      <c r="A30" s="303" t="s">
        <v>173</v>
      </c>
      <c r="B30" s="321"/>
      <c r="C30" s="321"/>
      <c r="D30" s="314"/>
      <c r="E30" s="49">
        <v>0.15</v>
      </c>
      <c r="F30" s="353" t="s">
        <v>174</v>
      </c>
      <c r="G30" s="354"/>
      <c r="H30" s="354"/>
      <c r="I30" s="354"/>
      <c r="J30" s="354"/>
      <c r="K30" s="354"/>
      <c r="L30" s="367"/>
    </row>
    <row r="31" spans="1:12" ht="39" customHeight="1">
      <c r="A31" s="116"/>
      <c r="B31" s="113"/>
      <c r="C31" s="113"/>
      <c r="D31" s="112"/>
      <c r="E31" s="49"/>
      <c r="F31" s="117" t="s">
        <v>198</v>
      </c>
      <c r="G31" s="322" t="s">
        <v>199</v>
      </c>
      <c r="H31" s="323"/>
      <c r="I31" s="323"/>
      <c r="J31" s="323"/>
      <c r="K31" s="324"/>
      <c r="L31" s="118" t="s">
        <v>197</v>
      </c>
    </row>
    <row r="32" spans="1:12" ht="125.25" customHeight="1">
      <c r="A32" s="119"/>
      <c r="B32" s="337" t="s">
        <v>201</v>
      </c>
      <c r="C32" s="338"/>
      <c r="D32" s="339"/>
      <c r="E32" s="36" t="s">
        <v>194</v>
      </c>
      <c r="F32" s="120">
        <f>ROUND(SUM(L50,L64,L78,L92,L106,L120,L134,L148,L162,L173)/SUM(I50,I64,I78,I92,I106,I120,I134,I148,I162,I173,0.00001)*16,0)</f>
        <v>0</v>
      </c>
      <c r="G32" s="325" t="s">
        <v>200</v>
      </c>
      <c r="H32" s="326"/>
      <c r="I32" s="326"/>
      <c r="J32" s="326"/>
      <c r="K32" s="327"/>
      <c r="L32" s="120">
        <f>IF(L50="",0,1)+IF(L64="",0,1)+IF(L78="",0,1)+IF(L92="",0,1)+IF(L106="",0,1)+IF(L120="",0,1)+IF(L134="",0,1)+IF(L148="",0,1)+IF(L162="",0,1)+IF(L173="",0,1)</f>
        <v>0</v>
      </c>
    </row>
    <row r="33" spans="1:12" ht="11.25" customHeight="1">
      <c r="A33" s="275"/>
      <c r="B33" s="275"/>
      <c r="C33" s="275"/>
      <c r="D33" s="275"/>
      <c r="E33" s="275"/>
      <c r="F33" s="275"/>
      <c r="G33" s="275"/>
      <c r="H33" s="275"/>
      <c r="I33" s="275"/>
      <c r="J33" s="275"/>
      <c r="K33" s="275"/>
      <c r="L33" s="275"/>
    </row>
    <row r="34" spans="1:12" ht="20.399999999999999" customHeight="1">
      <c r="A34" s="40" t="s">
        <v>38</v>
      </c>
      <c r="B34" s="34" t="s">
        <v>10</v>
      </c>
      <c r="C34" s="227" t="str">
        <f>IF(ISBLANK(Auftrag_vFk!E25),"",Auftrag_vFk!E25)</f>
        <v/>
      </c>
      <c r="D34" s="227"/>
      <c r="E34" s="34" t="s">
        <v>11</v>
      </c>
      <c r="F34" s="227" t="str">
        <f>IF(ISBLANK(Auftrag_vFk!K25),"",Auftrag_vFk!K25)</f>
        <v/>
      </c>
      <c r="G34" s="227"/>
      <c r="H34" s="227"/>
      <c r="I34" s="32" t="s">
        <v>137</v>
      </c>
      <c r="J34" s="340"/>
      <c r="K34" s="340"/>
      <c r="L34" s="340"/>
    </row>
    <row r="35" spans="1:12" ht="7.95" customHeight="1">
      <c r="A35" s="40"/>
      <c r="B35" s="40"/>
      <c r="C35" s="40"/>
      <c r="D35" s="40"/>
      <c r="E35" s="40"/>
      <c r="F35" s="40"/>
      <c r="G35" s="40"/>
      <c r="H35" s="40"/>
      <c r="I35" s="40"/>
      <c r="J35" s="40"/>
      <c r="K35" s="40"/>
      <c r="L35" s="40"/>
    </row>
    <row r="36" spans="1:12" s="39" customFormat="1" ht="20.399999999999999" customHeight="1">
      <c r="A36" s="40" t="s">
        <v>39</v>
      </c>
      <c r="B36" s="34" t="s">
        <v>10</v>
      </c>
      <c r="C36" s="227" t="str">
        <f>IF(ISBLANK(Auftrag_vFk!E31),"",Auftrag_vFk!E31)</f>
        <v/>
      </c>
      <c r="D36" s="227"/>
      <c r="E36" s="34" t="s">
        <v>11</v>
      </c>
      <c r="F36" s="227" t="str">
        <f>IF(ISBLANK(Auftrag_vFk!K31),"",Auftrag_vFk!K31)</f>
        <v/>
      </c>
      <c r="G36" s="227"/>
      <c r="H36" s="227"/>
      <c r="I36" s="32" t="s">
        <v>137</v>
      </c>
      <c r="J36" s="340"/>
      <c r="K36" s="340"/>
      <c r="L36" s="340"/>
    </row>
    <row r="37" spans="1:12" ht="18.899999999999999" customHeight="1">
      <c r="A37" s="82" t="s">
        <v>212</v>
      </c>
      <c r="B37" s="82"/>
      <c r="C37" s="82"/>
      <c r="D37" s="82"/>
      <c r="E37" s="82"/>
      <c r="F37" s="82"/>
      <c r="G37" s="82"/>
      <c r="H37" s="82"/>
      <c r="I37" s="82"/>
      <c r="J37" s="82"/>
      <c r="K37" s="82"/>
      <c r="L37" s="122" t="str">
        <f>Auftrag_vFk!$Q$1</f>
        <v>IPA 2024</v>
      </c>
    </row>
    <row r="38" spans="1:12" ht="6.6" customHeight="1">
      <c r="A38" s="90"/>
      <c r="B38" s="90"/>
      <c r="C38" s="90"/>
      <c r="D38" s="90"/>
      <c r="E38" s="90"/>
      <c r="F38" s="90"/>
      <c r="G38" s="90"/>
      <c r="H38" s="90"/>
      <c r="I38" s="90"/>
      <c r="J38" s="90"/>
      <c r="K38" s="90"/>
      <c r="L38" s="90"/>
    </row>
    <row r="39" spans="1:12" ht="18.600000000000001" customHeight="1">
      <c r="A39" s="203"/>
      <c r="B39" s="203"/>
      <c r="C39" s="203"/>
      <c r="D39" s="203"/>
      <c r="E39" s="203"/>
      <c r="F39" s="203"/>
      <c r="G39" s="203"/>
      <c r="H39" s="203"/>
      <c r="I39" s="16" t="s">
        <v>126</v>
      </c>
      <c r="J39" s="16"/>
      <c r="K39" s="159" t="str">
        <f>IF(ISBLANK(Auftrag_vFk!$N$3),"",Auftrag_vFk!$N$3)</f>
        <v/>
      </c>
      <c r="L39" s="159"/>
    </row>
    <row r="40" spans="1:12" ht="6.6" customHeight="1">
      <c r="A40" s="90"/>
      <c r="B40" s="90"/>
      <c r="C40" s="90"/>
      <c r="D40" s="90"/>
      <c r="E40" s="90"/>
      <c r="F40" s="90"/>
      <c r="G40" s="90"/>
      <c r="H40" s="90"/>
      <c r="I40" s="90"/>
      <c r="J40" s="90"/>
      <c r="K40" s="90"/>
      <c r="L40" s="90"/>
    </row>
    <row r="41" spans="1:12" ht="82.5" customHeight="1">
      <c r="A41" s="71" t="s">
        <v>175</v>
      </c>
      <c r="B41" s="328"/>
      <c r="C41" s="328"/>
      <c r="D41" s="328"/>
      <c r="E41" s="328"/>
      <c r="F41" s="328"/>
      <c r="G41" s="328"/>
      <c r="H41" s="328"/>
      <c r="I41" s="328"/>
      <c r="J41" s="328"/>
      <c r="K41" s="328"/>
      <c r="L41" s="329"/>
    </row>
    <row r="42" spans="1:12" ht="21" customHeight="1">
      <c r="A42" s="241" t="s">
        <v>176</v>
      </c>
      <c r="B42" s="242"/>
      <c r="C42" s="242"/>
      <c r="D42" s="242"/>
      <c r="E42" s="242"/>
      <c r="F42" s="242"/>
      <c r="G42" s="243"/>
      <c r="H42" s="241" t="s">
        <v>177</v>
      </c>
      <c r="I42" s="242"/>
      <c r="J42" s="242"/>
      <c r="K42" s="242"/>
      <c r="L42" s="243"/>
    </row>
    <row r="43" spans="1:12" ht="37.65" customHeight="1">
      <c r="A43" s="331"/>
      <c r="B43" s="189"/>
      <c r="C43" s="189"/>
      <c r="D43" s="189"/>
      <c r="E43" s="189"/>
      <c r="F43" s="189"/>
      <c r="G43" s="332"/>
      <c r="H43" s="331"/>
      <c r="I43" s="189"/>
      <c r="J43" s="189"/>
      <c r="K43" s="189"/>
      <c r="L43" s="332"/>
    </row>
    <row r="44" spans="1:12" ht="37.65" customHeight="1">
      <c r="A44" s="331"/>
      <c r="B44" s="189"/>
      <c r="C44" s="189"/>
      <c r="D44" s="189"/>
      <c r="E44" s="189"/>
      <c r="F44" s="189"/>
      <c r="G44" s="332"/>
      <c r="H44" s="331"/>
      <c r="I44" s="189"/>
      <c r="J44" s="189"/>
      <c r="K44" s="189"/>
      <c r="L44" s="332"/>
    </row>
    <row r="45" spans="1:12" ht="37.65" customHeight="1">
      <c r="A45" s="331"/>
      <c r="B45" s="189"/>
      <c r="C45" s="189"/>
      <c r="D45" s="189"/>
      <c r="E45" s="189"/>
      <c r="F45" s="189"/>
      <c r="G45" s="332"/>
      <c r="H45" s="331"/>
      <c r="I45" s="189"/>
      <c r="J45" s="189"/>
      <c r="K45" s="189"/>
      <c r="L45" s="332"/>
    </row>
    <row r="46" spans="1:12" ht="37.65" customHeight="1">
      <c r="A46" s="331"/>
      <c r="B46" s="189"/>
      <c r="C46" s="189"/>
      <c r="D46" s="189"/>
      <c r="E46" s="189"/>
      <c r="F46" s="189"/>
      <c r="G46" s="332"/>
      <c r="H46" s="331"/>
      <c r="I46" s="189"/>
      <c r="J46" s="189"/>
      <c r="K46" s="189"/>
      <c r="L46" s="332"/>
    </row>
    <row r="47" spans="1:12" ht="37.65" customHeight="1">
      <c r="A47" s="333"/>
      <c r="B47" s="334"/>
      <c r="C47" s="334"/>
      <c r="D47" s="334"/>
      <c r="E47" s="334"/>
      <c r="F47" s="334"/>
      <c r="G47" s="335"/>
      <c r="H47" s="333"/>
      <c r="I47" s="334"/>
      <c r="J47" s="334"/>
      <c r="K47" s="334"/>
      <c r="L47" s="335"/>
    </row>
    <row r="48" spans="1:12" ht="75" customHeight="1">
      <c r="A48" s="108" t="s">
        <v>178</v>
      </c>
      <c r="B48" s="328"/>
      <c r="C48" s="328"/>
      <c r="D48" s="328"/>
      <c r="E48" s="328"/>
      <c r="F48" s="328"/>
      <c r="G48" s="328"/>
      <c r="H48" s="328"/>
      <c r="I48" s="328"/>
      <c r="J48" s="328"/>
      <c r="K48" s="328"/>
      <c r="L48" s="329"/>
    </row>
    <row r="49" spans="1:12" ht="5.0999999999999996" customHeight="1">
      <c r="A49" s="114"/>
      <c r="B49" s="114"/>
      <c r="C49" s="114"/>
      <c r="D49" s="114"/>
      <c r="E49" s="114"/>
      <c r="F49" s="114"/>
      <c r="G49" s="330"/>
      <c r="H49" s="330"/>
      <c r="I49" s="330"/>
      <c r="J49" s="114"/>
      <c r="K49" s="330"/>
      <c r="L49" s="330"/>
    </row>
    <row r="50" spans="1:12" ht="27.9" customHeight="1">
      <c r="A50" s="29"/>
      <c r="B50" s="29"/>
      <c r="C50" s="29"/>
      <c r="D50" s="29"/>
      <c r="E50" s="29"/>
      <c r="F50" s="29"/>
      <c r="G50" s="205" t="s">
        <v>179</v>
      </c>
      <c r="H50" s="206"/>
      <c r="I50" s="7"/>
      <c r="J50" s="29"/>
      <c r="K50" s="57" t="s">
        <v>130</v>
      </c>
      <c r="L50" s="7"/>
    </row>
    <row r="51" spans="1:12" ht="18.75" customHeight="1">
      <c r="A51" s="82" t="s">
        <v>212</v>
      </c>
      <c r="B51" s="82"/>
      <c r="C51" s="82"/>
      <c r="D51" s="82"/>
      <c r="E51" s="82"/>
      <c r="F51" s="82"/>
      <c r="G51" s="82"/>
      <c r="H51" s="82"/>
      <c r="I51" s="82"/>
      <c r="J51" s="82"/>
      <c r="K51" s="82"/>
      <c r="L51" s="122" t="str">
        <f>Auftrag_vFk!$Q$1</f>
        <v>IPA 2024</v>
      </c>
    </row>
    <row r="52" spans="1:12" ht="6" customHeight="1">
      <c r="A52" s="90"/>
      <c r="B52" s="90"/>
      <c r="C52" s="90"/>
      <c r="D52" s="90"/>
      <c r="E52" s="90"/>
      <c r="F52" s="90"/>
      <c r="G52" s="90"/>
      <c r="H52" s="90"/>
      <c r="I52" s="90"/>
      <c r="J52" s="90"/>
      <c r="K52" s="90"/>
      <c r="L52" s="90"/>
    </row>
    <row r="53" spans="1:12" ht="18" customHeight="1">
      <c r="A53" s="203"/>
      <c r="B53" s="203"/>
      <c r="C53" s="203"/>
      <c r="D53" s="203"/>
      <c r="E53" s="203"/>
      <c r="F53" s="203"/>
      <c r="G53" s="203"/>
      <c r="H53" s="203"/>
      <c r="I53" s="16" t="s">
        <v>126</v>
      </c>
      <c r="J53" s="16"/>
      <c r="K53" s="159" t="str">
        <f>IF(ISBLANK(Auftrag_vFk!$N$3),"",Auftrag_vFk!$N$3)</f>
        <v/>
      </c>
      <c r="L53" s="159"/>
    </row>
    <row r="54" spans="1:12" ht="6" customHeight="1">
      <c r="A54" s="90"/>
      <c r="B54" s="90"/>
      <c r="C54" s="90"/>
      <c r="D54" s="90"/>
      <c r="E54" s="90"/>
      <c r="F54" s="90"/>
      <c r="G54" s="90"/>
      <c r="H54" s="90"/>
      <c r="I54" s="90"/>
      <c r="J54" s="90"/>
      <c r="K54" s="90"/>
      <c r="L54" s="90"/>
    </row>
    <row r="55" spans="1:12" ht="82.5" customHeight="1">
      <c r="A55" s="71" t="s">
        <v>175</v>
      </c>
      <c r="B55" s="328"/>
      <c r="C55" s="328"/>
      <c r="D55" s="328"/>
      <c r="E55" s="328"/>
      <c r="F55" s="328"/>
      <c r="G55" s="328"/>
      <c r="H55" s="328"/>
      <c r="I55" s="328"/>
      <c r="J55" s="328"/>
      <c r="K55" s="328"/>
      <c r="L55" s="329"/>
    </row>
    <row r="56" spans="1:12" ht="21" customHeight="1">
      <c r="A56" s="241" t="s">
        <v>176</v>
      </c>
      <c r="B56" s="242"/>
      <c r="C56" s="242"/>
      <c r="D56" s="242"/>
      <c r="E56" s="242"/>
      <c r="F56" s="242"/>
      <c r="G56" s="243"/>
      <c r="H56" s="241" t="s">
        <v>177</v>
      </c>
      <c r="I56" s="242"/>
      <c r="J56" s="242"/>
      <c r="K56" s="242"/>
      <c r="L56" s="243"/>
    </row>
    <row r="57" spans="1:12" ht="37.65" customHeight="1">
      <c r="A57" s="331"/>
      <c r="B57" s="189"/>
      <c r="C57" s="189"/>
      <c r="D57" s="189"/>
      <c r="E57" s="189"/>
      <c r="F57" s="189"/>
      <c r="G57" s="332"/>
      <c r="H57" s="331"/>
      <c r="I57" s="189"/>
      <c r="J57" s="189"/>
      <c r="K57" s="189"/>
      <c r="L57" s="332"/>
    </row>
    <row r="58" spans="1:12" ht="37.65" customHeight="1">
      <c r="A58" s="331"/>
      <c r="B58" s="189"/>
      <c r="C58" s="189"/>
      <c r="D58" s="189"/>
      <c r="E58" s="189"/>
      <c r="F58" s="189"/>
      <c r="G58" s="332"/>
      <c r="H58" s="331"/>
      <c r="I58" s="189"/>
      <c r="J58" s="189"/>
      <c r="K58" s="189"/>
      <c r="L58" s="332"/>
    </row>
    <row r="59" spans="1:12" ht="37.65" customHeight="1">
      <c r="A59" s="331"/>
      <c r="B59" s="189"/>
      <c r="C59" s="189"/>
      <c r="D59" s="189"/>
      <c r="E59" s="189"/>
      <c r="F59" s="189"/>
      <c r="G59" s="332"/>
      <c r="H59" s="331"/>
      <c r="I59" s="189"/>
      <c r="J59" s="189"/>
      <c r="K59" s="189"/>
      <c r="L59" s="332"/>
    </row>
    <row r="60" spans="1:12" ht="37.65" customHeight="1">
      <c r="A60" s="331"/>
      <c r="B60" s="189"/>
      <c r="C60" s="189"/>
      <c r="D60" s="189"/>
      <c r="E60" s="189"/>
      <c r="F60" s="189"/>
      <c r="G60" s="332"/>
      <c r="H60" s="331"/>
      <c r="I60" s="189"/>
      <c r="J60" s="189"/>
      <c r="K60" s="189"/>
      <c r="L60" s="332"/>
    </row>
    <row r="61" spans="1:12" ht="37.65" customHeight="1">
      <c r="A61" s="333"/>
      <c r="B61" s="334"/>
      <c r="C61" s="334"/>
      <c r="D61" s="334"/>
      <c r="E61" s="334"/>
      <c r="F61" s="334"/>
      <c r="G61" s="335"/>
      <c r="H61" s="333"/>
      <c r="I61" s="334"/>
      <c r="J61" s="334"/>
      <c r="K61" s="334"/>
      <c r="L61" s="335"/>
    </row>
    <row r="62" spans="1:12" ht="75" customHeight="1">
      <c r="A62" s="108" t="s">
        <v>178</v>
      </c>
      <c r="B62" s="328"/>
      <c r="C62" s="328"/>
      <c r="D62" s="328"/>
      <c r="E62" s="328"/>
      <c r="F62" s="328"/>
      <c r="G62" s="328"/>
      <c r="H62" s="328"/>
      <c r="I62" s="328"/>
      <c r="J62" s="328"/>
      <c r="K62" s="328"/>
      <c r="L62" s="329"/>
    </row>
    <row r="63" spans="1:12" ht="4.5" customHeight="1">
      <c r="A63" s="275"/>
      <c r="B63" s="275"/>
      <c r="C63" s="275"/>
      <c r="D63" s="275"/>
      <c r="E63" s="275"/>
      <c r="F63" s="275"/>
      <c r="G63" s="330"/>
      <c r="H63" s="330"/>
      <c r="I63" s="330"/>
      <c r="J63" s="275"/>
      <c r="K63" s="330"/>
      <c r="L63" s="330"/>
    </row>
    <row r="64" spans="1:12" ht="27.9" customHeight="1">
      <c r="A64" s="188"/>
      <c r="B64" s="188"/>
      <c r="C64" s="188"/>
      <c r="D64" s="188"/>
      <c r="E64" s="188"/>
      <c r="F64" s="188"/>
      <c r="G64" s="341" t="s">
        <v>179</v>
      </c>
      <c r="H64" s="341"/>
      <c r="I64" s="7"/>
      <c r="J64" s="188"/>
      <c r="K64" s="44" t="s">
        <v>130</v>
      </c>
      <c r="L64" s="7"/>
    </row>
    <row r="65" spans="1:12" ht="18.899999999999999" customHeight="1">
      <c r="A65" s="82" t="s">
        <v>212</v>
      </c>
      <c r="B65" s="82"/>
      <c r="C65" s="82"/>
      <c r="D65" s="82"/>
      <c r="E65" s="82"/>
      <c r="F65" s="82"/>
      <c r="G65" s="82"/>
      <c r="H65" s="82"/>
      <c r="I65" s="82"/>
      <c r="J65" s="82"/>
      <c r="K65" s="82"/>
      <c r="L65" s="122" t="str">
        <f>Auftrag_vFk!$Q$1</f>
        <v>IPA 2024</v>
      </c>
    </row>
    <row r="66" spans="1:12" ht="6.6" customHeight="1">
      <c r="A66" s="90"/>
      <c r="B66" s="90"/>
      <c r="C66" s="90"/>
      <c r="D66" s="90"/>
      <c r="E66" s="90"/>
      <c r="F66" s="90"/>
      <c r="G66" s="90"/>
      <c r="H66" s="90"/>
      <c r="I66" s="90"/>
      <c r="J66" s="90"/>
      <c r="K66" s="90"/>
      <c r="L66" s="90"/>
    </row>
    <row r="67" spans="1:12" ht="18.600000000000001" customHeight="1">
      <c r="A67" s="203"/>
      <c r="B67" s="203"/>
      <c r="C67" s="203"/>
      <c r="D67" s="203"/>
      <c r="E67" s="203"/>
      <c r="F67" s="203"/>
      <c r="G67" s="203"/>
      <c r="H67" s="203"/>
      <c r="I67" s="16" t="s">
        <v>126</v>
      </c>
      <c r="J67" s="16"/>
      <c r="K67" s="159" t="str">
        <f>IF(ISBLANK(Auftrag_vFk!$N$3),"",Auftrag_vFk!$N$3)</f>
        <v/>
      </c>
      <c r="L67" s="159"/>
    </row>
    <row r="68" spans="1:12" ht="6.6" customHeight="1">
      <c r="A68" s="90"/>
      <c r="B68" s="90"/>
      <c r="C68" s="90"/>
      <c r="D68" s="90"/>
      <c r="E68" s="90"/>
      <c r="F68" s="90"/>
      <c r="G68" s="90"/>
      <c r="H68" s="90"/>
      <c r="I68" s="90"/>
      <c r="J68" s="90"/>
      <c r="K68" s="90"/>
      <c r="L68" s="90"/>
    </row>
    <row r="69" spans="1:12" ht="82.5" customHeight="1">
      <c r="A69" s="71" t="s">
        <v>175</v>
      </c>
      <c r="B69" s="328"/>
      <c r="C69" s="328"/>
      <c r="D69" s="328"/>
      <c r="E69" s="328"/>
      <c r="F69" s="328"/>
      <c r="G69" s="328"/>
      <c r="H69" s="328"/>
      <c r="I69" s="328"/>
      <c r="J69" s="328"/>
      <c r="K69" s="328"/>
      <c r="L69" s="329"/>
    </row>
    <row r="70" spans="1:12" ht="21" customHeight="1">
      <c r="A70" s="241" t="s">
        <v>176</v>
      </c>
      <c r="B70" s="242"/>
      <c r="C70" s="242"/>
      <c r="D70" s="242"/>
      <c r="E70" s="242"/>
      <c r="F70" s="242"/>
      <c r="G70" s="243"/>
      <c r="H70" s="241" t="s">
        <v>177</v>
      </c>
      <c r="I70" s="242"/>
      <c r="J70" s="242"/>
      <c r="K70" s="242"/>
      <c r="L70" s="243"/>
    </row>
    <row r="71" spans="1:12" ht="38.25" customHeight="1">
      <c r="A71" s="331"/>
      <c r="B71" s="189"/>
      <c r="C71" s="189"/>
      <c r="D71" s="189"/>
      <c r="E71" s="189"/>
      <c r="F71" s="189"/>
      <c r="G71" s="332"/>
      <c r="H71" s="331"/>
      <c r="I71" s="189"/>
      <c r="J71" s="189"/>
      <c r="K71" s="189"/>
      <c r="L71" s="332"/>
    </row>
    <row r="72" spans="1:12" ht="38.25" customHeight="1">
      <c r="A72" s="331"/>
      <c r="B72" s="189"/>
      <c r="C72" s="189"/>
      <c r="D72" s="189"/>
      <c r="E72" s="189"/>
      <c r="F72" s="189"/>
      <c r="G72" s="332"/>
      <c r="H72" s="331"/>
      <c r="I72" s="189"/>
      <c r="J72" s="189"/>
      <c r="K72" s="189"/>
      <c r="L72" s="332"/>
    </row>
    <row r="73" spans="1:12" ht="38.25" customHeight="1">
      <c r="A73" s="331"/>
      <c r="B73" s="189"/>
      <c r="C73" s="189"/>
      <c r="D73" s="189"/>
      <c r="E73" s="189"/>
      <c r="F73" s="189"/>
      <c r="G73" s="332"/>
      <c r="H73" s="331"/>
      <c r="I73" s="189"/>
      <c r="J73" s="189"/>
      <c r="K73" s="189"/>
      <c r="L73" s="332"/>
    </row>
    <row r="74" spans="1:12" ht="38.25" customHeight="1">
      <c r="A74" s="331"/>
      <c r="B74" s="189"/>
      <c r="C74" s="189"/>
      <c r="D74" s="189"/>
      <c r="E74" s="189"/>
      <c r="F74" s="189"/>
      <c r="G74" s="332"/>
      <c r="H74" s="331"/>
      <c r="I74" s="189"/>
      <c r="J74" s="189"/>
      <c r="K74" s="189"/>
      <c r="L74" s="332"/>
    </row>
    <row r="75" spans="1:12" ht="38.25" customHeight="1">
      <c r="A75" s="333"/>
      <c r="B75" s="334"/>
      <c r="C75" s="334"/>
      <c r="D75" s="334"/>
      <c r="E75" s="334"/>
      <c r="F75" s="334"/>
      <c r="G75" s="335"/>
      <c r="H75" s="333"/>
      <c r="I75" s="334"/>
      <c r="J75" s="334"/>
      <c r="K75" s="334"/>
      <c r="L75" s="335"/>
    </row>
    <row r="76" spans="1:12" ht="75" customHeight="1">
      <c r="A76" s="108" t="s">
        <v>178</v>
      </c>
      <c r="B76" s="328"/>
      <c r="C76" s="328"/>
      <c r="D76" s="328"/>
      <c r="E76" s="328"/>
      <c r="F76" s="328"/>
      <c r="G76" s="328"/>
      <c r="H76" s="328"/>
      <c r="I76" s="328"/>
      <c r="J76" s="328"/>
      <c r="K76" s="328"/>
      <c r="L76" s="329"/>
    </row>
    <row r="77" spans="1:12" ht="5.0999999999999996" customHeight="1">
      <c r="A77" s="114"/>
      <c r="B77" s="114"/>
      <c r="C77" s="114"/>
      <c r="D77" s="114"/>
      <c r="E77" s="114"/>
      <c r="F77" s="114"/>
      <c r="G77" s="330"/>
      <c r="H77" s="330"/>
      <c r="I77" s="330"/>
      <c r="J77" s="114"/>
      <c r="K77" s="330"/>
      <c r="L77" s="330"/>
    </row>
    <row r="78" spans="1:12" ht="27.9" customHeight="1">
      <c r="A78" s="29"/>
      <c r="B78" s="29"/>
      <c r="C78" s="29"/>
      <c r="D78" s="29"/>
      <c r="E78" s="29"/>
      <c r="F78" s="29"/>
      <c r="G78" s="205" t="s">
        <v>179</v>
      </c>
      <c r="H78" s="206"/>
      <c r="I78" s="7"/>
      <c r="J78" s="29"/>
      <c r="K78" s="57" t="s">
        <v>130</v>
      </c>
      <c r="L78" s="7"/>
    </row>
    <row r="79" spans="1:12" ht="18.75" customHeight="1">
      <c r="A79" s="82" t="s">
        <v>212</v>
      </c>
      <c r="B79" s="82"/>
      <c r="C79" s="82"/>
      <c r="D79" s="82"/>
      <c r="E79" s="82"/>
      <c r="F79" s="82"/>
      <c r="G79" s="82"/>
      <c r="H79" s="82"/>
      <c r="I79" s="82"/>
      <c r="J79" s="82"/>
      <c r="K79" s="82"/>
      <c r="L79" s="122" t="str">
        <f>Auftrag_vFk!$Q$1</f>
        <v>IPA 2024</v>
      </c>
    </row>
    <row r="80" spans="1:12" ht="6" customHeight="1">
      <c r="A80" s="90"/>
      <c r="B80" s="90"/>
      <c r="C80" s="90"/>
      <c r="D80" s="90"/>
      <c r="E80" s="90"/>
      <c r="F80" s="90"/>
      <c r="G80" s="90"/>
      <c r="H80" s="90"/>
      <c r="I80" s="90"/>
      <c r="J80" s="90"/>
      <c r="K80" s="90"/>
      <c r="L80" s="90"/>
    </row>
    <row r="81" spans="1:12" ht="18" customHeight="1">
      <c r="A81" s="203"/>
      <c r="B81" s="203"/>
      <c r="C81" s="203"/>
      <c r="D81" s="203"/>
      <c r="E81" s="203"/>
      <c r="F81" s="203"/>
      <c r="G81" s="203"/>
      <c r="H81" s="203"/>
      <c r="I81" s="16" t="s">
        <v>126</v>
      </c>
      <c r="J81" s="16"/>
      <c r="K81" s="159" t="str">
        <f>IF(ISBLANK(Auftrag_vFk!$N$3),"",Auftrag_vFk!$N$3)</f>
        <v/>
      </c>
      <c r="L81" s="159"/>
    </row>
    <row r="82" spans="1:12" ht="6" customHeight="1">
      <c r="A82" s="115"/>
      <c r="B82" s="115"/>
      <c r="C82" s="115"/>
      <c r="D82" s="115"/>
      <c r="E82" s="115"/>
      <c r="F82" s="115"/>
      <c r="G82" s="336"/>
      <c r="H82" s="336"/>
      <c r="I82" s="336"/>
      <c r="J82" s="115"/>
      <c r="K82" s="336"/>
      <c r="L82" s="336"/>
    </row>
    <row r="83" spans="1:12" ht="82.5" customHeight="1">
      <c r="A83" s="71" t="s">
        <v>175</v>
      </c>
      <c r="B83" s="328"/>
      <c r="C83" s="328"/>
      <c r="D83" s="328"/>
      <c r="E83" s="328"/>
      <c r="F83" s="328"/>
      <c r="G83" s="328"/>
      <c r="H83" s="328"/>
      <c r="I83" s="328"/>
      <c r="J83" s="328"/>
      <c r="K83" s="328"/>
      <c r="L83" s="329"/>
    </row>
    <row r="84" spans="1:12" ht="21" customHeight="1">
      <c r="A84" s="241" t="s">
        <v>176</v>
      </c>
      <c r="B84" s="242"/>
      <c r="C84" s="242"/>
      <c r="D84" s="242"/>
      <c r="E84" s="242"/>
      <c r="F84" s="242"/>
      <c r="G84" s="243"/>
      <c r="H84" s="241" t="s">
        <v>177</v>
      </c>
      <c r="I84" s="242"/>
      <c r="J84" s="242"/>
      <c r="K84" s="242"/>
      <c r="L84" s="243"/>
    </row>
    <row r="85" spans="1:12" ht="38.25" customHeight="1">
      <c r="A85" s="331"/>
      <c r="B85" s="189"/>
      <c r="C85" s="189"/>
      <c r="D85" s="189"/>
      <c r="E85" s="189"/>
      <c r="F85" s="189"/>
      <c r="G85" s="332"/>
      <c r="H85" s="331"/>
      <c r="I85" s="189"/>
      <c r="J85" s="189"/>
      <c r="K85" s="189"/>
      <c r="L85" s="332"/>
    </row>
    <row r="86" spans="1:12" ht="38.25" customHeight="1">
      <c r="A86" s="331"/>
      <c r="B86" s="189"/>
      <c r="C86" s="189"/>
      <c r="D86" s="189"/>
      <c r="E86" s="189"/>
      <c r="F86" s="189"/>
      <c r="G86" s="332"/>
      <c r="H86" s="331"/>
      <c r="I86" s="189"/>
      <c r="J86" s="189"/>
      <c r="K86" s="189"/>
      <c r="L86" s="332"/>
    </row>
    <row r="87" spans="1:12" ht="38.25" customHeight="1">
      <c r="A87" s="331"/>
      <c r="B87" s="189"/>
      <c r="C87" s="189"/>
      <c r="D87" s="189"/>
      <c r="E87" s="189"/>
      <c r="F87" s="189"/>
      <c r="G87" s="332"/>
      <c r="H87" s="331"/>
      <c r="I87" s="189"/>
      <c r="J87" s="189"/>
      <c r="K87" s="189"/>
      <c r="L87" s="332"/>
    </row>
    <row r="88" spans="1:12" ht="38.25" customHeight="1">
      <c r="A88" s="331"/>
      <c r="B88" s="189"/>
      <c r="C88" s="189"/>
      <c r="D88" s="189"/>
      <c r="E88" s="189"/>
      <c r="F88" s="189"/>
      <c r="G88" s="332"/>
      <c r="H88" s="331"/>
      <c r="I88" s="189"/>
      <c r="J88" s="189"/>
      <c r="K88" s="189"/>
      <c r="L88" s="332"/>
    </row>
    <row r="89" spans="1:12" ht="38.25" customHeight="1">
      <c r="A89" s="333"/>
      <c r="B89" s="334"/>
      <c r="C89" s="334"/>
      <c r="D89" s="334"/>
      <c r="E89" s="334"/>
      <c r="F89" s="334"/>
      <c r="G89" s="335"/>
      <c r="H89" s="333"/>
      <c r="I89" s="334"/>
      <c r="J89" s="334"/>
      <c r="K89" s="334"/>
      <c r="L89" s="335"/>
    </row>
    <row r="90" spans="1:12" ht="75" customHeight="1">
      <c r="A90" s="108" t="s">
        <v>178</v>
      </c>
      <c r="B90" s="328"/>
      <c r="C90" s="328"/>
      <c r="D90" s="328"/>
      <c r="E90" s="328"/>
      <c r="F90" s="328"/>
      <c r="G90" s="328"/>
      <c r="H90" s="328"/>
      <c r="I90" s="328"/>
      <c r="J90" s="328"/>
      <c r="K90" s="328"/>
      <c r="L90" s="329"/>
    </row>
    <row r="91" spans="1:12" ht="4.5" customHeight="1">
      <c r="A91" s="275"/>
      <c r="B91" s="275"/>
      <c r="C91" s="275"/>
      <c r="D91" s="275"/>
      <c r="E91" s="275"/>
      <c r="F91" s="275"/>
      <c r="G91" s="330"/>
      <c r="H91" s="330"/>
      <c r="I91" s="330"/>
      <c r="J91" s="275"/>
      <c r="K91" s="330"/>
      <c r="L91" s="330"/>
    </row>
    <row r="92" spans="1:12" ht="27.9" customHeight="1">
      <c r="A92" s="188"/>
      <c r="B92" s="188"/>
      <c r="C92" s="188"/>
      <c r="D92" s="188"/>
      <c r="E92" s="188"/>
      <c r="F92" s="188"/>
      <c r="G92" s="341" t="s">
        <v>179</v>
      </c>
      <c r="H92" s="341"/>
      <c r="I92" s="7"/>
      <c r="J92" s="188"/>
      <c r="K92" s="44" t="s">
        <v>130</v>
      </c>
      <c r="L92" s="7"/>
    </row>
    <row r="93" spans="1:12" ht="18.899999999999999" customHeight="1">
      <c r="A93" s="82" t="s">
        <v>212</v>
      </c>
      <c r="B93" s="82"/>
      <c r="C93" s="82"/>
      <c r="D93" s="82"/>
      <c r="E93" s="82"/>
      <c r="F93" s="82"/>
      <c r="G93" s="82"/>
      <c r="H93" s="82"/>
      <c r="I93" s="82"/>
      <c r="J93" s="82"/>
      <c r="K93" s="82"/>
      <c r="L93" s="122" t="str">
        <f>Auftrag_vFk!$Q$1</f>
        <v>IPA 2024</v>
      </c>
    </row>
    <row r="94" spans="1:12" ht="6.6" customHeight="1">
      <c r="A94" s="90"/>
      <c r="B94" s="90"/>
      <c r="C94" s="90"/>
      <c r="D94" s="90"/>
      <c r="E94" s="90"/>
      <c r="F94" s="90"/>
      <c r="G94" s="90"/>
      <c r="H94" s="90"/>
      <c r="I94" s="90"/>
      <c r="J94" s="90"/>
      <c r="K94" s="90"/>
      <c r="L94" s="90"/>
    </row>
    <row r="95" spans="1:12" ht="18.600000000000001" customHeight="1">
      <c r="A95" s="203"/>
      <c r="B95" s="203"/>
      <c r="C95" s="203"/>
      <c r="D95" s="203"/>
      <c r="E95" s="203"/>
      <c r="F95" s="203"/>
      <c r="G95" s="203"/>
      <c r="H95" s="203"/>
      <c r="I95" s="16" t="s">
        <v>126</v>
      </c>
      <c r="J95" s="16"/>
      <c r="K95" s="159" t="str">
        <f>IF(ISBLANK(Auftrag_vFk!$N$3),"",Auftrag_vFk!$N$3)</f>
        <v/>
      </c>
      <c r="L95" s="159"/>
    </row>
    <row r="96" spans="1:12" ht="6.6" customHeight="1">
      <c r="A96" s="90"/>
      <c r="B96" s="90"/>
      <c r="C96" s="90"/>
      <c r="D96" s="90"/>
      <c r="E96" s="90"/>
      <c r="F96" s="90"/>
      <c r="G96" s="90"/>
      <c r="H96" s="90"/>
      <c r="I96" s="90"/>
      <c r="J96" s="90"/>
      <c r="K96" s="90"/>
      <c r="L96" s="90"/>
    </row>
    <row r="97" spans="1:12" ht="82.5" customHeight="1">
      <c r="A97" s="71" t="s">
        <v>175</v>
      </c>
      <c r="B97" s="328"/>
      <c r="C97" s="328"/>
      <c r="D97" s="328"/>
      <c r="E97" s="328"/>
      <c r="F97" s="328"/>
      <c r="G97" s="328"/>
      <c r="H97" s="328"/>
      <c r="I97" s="328"/>
      <c r="J97" s="328"/>
      <c r="K97" s="328"/>
      <c r="L97" s="329"/>
    </row>
    <row r="98" spans="1:12" ht="21" customHeight="1">
      <c r="A98" s="241" t="s">
        <v>180</v>
      </c>
      <c r="B98" s="242"/>
      <c r="C98" s="242"/>
      <c r="D98" s="242"/>
      <c r="E98" s="242"/>
      <c r="F98" s="242"/>
      <c r="G98" s="243"/>
      <c r="H98" s="241" t="s">
        <v>177</v>
      </c>
      <c r="I98" s="242"/>
      <c r="J98" s="242"/>
      <c r="K98" s="242"/>
      <c r="L98" s="243"/>
    </row>
    <row r="99" spans="1:12" ht="38.25" customHeight="1">
      <c r="A99" s="331"/>
      <c r="B99" s="189"/>
      <c r="C99" s="189"/>
      <c r="D99" s="189"/>
      <c r="E99" s="189"/>
      <c r="F99" s="189"/>
      <c r="G99" s="332"/>
      <c r="H99" s="331"/>
      <c r="I99" s="189"/>
      <c r="J99" s="189"/>
      <c r="K99" s="189"/>
      <c r="L99" s="332"/>
    </row>
    <row r="100" spans="1:12" ht="38.25" customHeight="1">
      <c r="A100" s="331"/>
      <c r="B100" s="189"/>
      <c r="C100" s="189"/>
      <c r="D100" s="189"/>
      <c r="E100" s="189"/>
      <c r="F100" s="189"/>
      <c r="G100" s="332"/>
      <c r="H100" s="331"/>
      <c r="I100" s="189"/>
      <c r="J100" s="189"/>
      <c r="K100" s="189"/>
      <c r="L100" s="332"/>
    </row>
    <row r="101" spans="1:12" ht="38.25" customHeight="1">
      <c r="A101" s="331"/>
      <c r="B101" s="189"/>
      <c r="C101" s="189"/>
      <c r="D101" s="189"/>
      <c r="E101" s="189"/>
      <c r="F101" s="189"/>
      <c r="G101" s="332"/>
      <c r="H101" s="331"/>
      <c r="I101" s="189"/>
      <c r="J101" s="189"/>
      <c r="K101" s="189"/>
      <c r="L101" s="332"/>
    </row>
    <row r="102" spans="1:12" ht="38.25" customHeight="1">
      <c r="A102" s="331"/>
      <c r="B102" s="189"/>
      <c r="C102" s="189"/>
      <c r="D102" s="189"/>
      <c r="E102" s="189"/>
      <c r="F102" s="189"/>
      <c r="G102" s="332"/>
      <c r="H102" s="331"/>
      <c r="I102" s="189"/>
      <c r="J102" s="189"/>
      <c r="K102" s="189"/>
      <c r="L102" s="332"/>
    </row>
    <row r="103" spans="1:12" ht="38.25" customHeight="1">
      <c r="A103" s="333"/>
      <c r="B103" s="334"/>
      <c r="C103" s="334"/>
      <c r="D103" s="334"/>
      <c r="E103" s="334"/>
      <c r="F103" s="334"/>
      <c r="G103" s="335"/>
      <c r="H103" s="333"/>
      <c r="I103" s="334"/>
      <c r="J103" s="334"/>
      <c r="K103" s="334"/>
      <c r="L103" s="335"/>
    </row>
    <row r="104" spans="1:12" ht="75" customHeight="1">
      <c r="A104" s="108" t="s">
        <v>178</v>
      </c>
      <c r="B104" s="328"/>
      <c r="C104" s="328"/>
      <c r="D104" s="328"/>
      <c r="E104" s="328"/>
      <c r="F104" s="328"/>
      <c r="G104" s="328"/>
      <c r="H104" s="328"/>
      <c r="I104" s="328"/>
      <c r="J104" s="328"/>
      <c r="K104" s="328"/>
      <c r="L104" s="329"/>
    </row>
    <row r="105" spans="1:12" ht="5.0999999999999996" customHeight="1">
      <c r="A105" s="114"/>
      <c r="B105" s="114"/>
      <c r="C105" s="114"/>
      <c r="D105" s="114"/>
      <c r="E105" s="114"/>
      <c r="F105" s="114"/>
      <c r="G105" s="330"/>
      <c r="H105" s="330"/>
      <c r="I105" s="330"/>
      <c r="J105" s="114"/>
      <c r="K105" s="330"/>
      <c r="L105" s="330"/>
    </row>
    <row r="106" spans="1:12" ht="27.9" customHeight="1">
      <c r="A106" s="29"/>
      <c r="B106" s="29"/>
      <c r="C106" s="29"/>
      <c r="D106" s="29"/>
      <c r="E106" s="29"/>
      <c r="F106" s="29"/>
      <c r="G106" s="205" t="s">
        <v>179</v>
      </c>
      <c r="H106" s="206"/>
      <c r="I106" s="7"/>
      <c r="J106" s="29"/>
      <c r="K106" s="57" t="s">
        <v>130</v>
      </c>
      <c r="L106" s="7"/>
    </row>
    <row r="107" spans="1:12" ht="19.5" customHeight="1">
      <c r="A107" s="82" t="s">
        <v>212</v>
      </c>
      <c r="B107" s="82"/>
      <c r="C107" s="82"/>
      <c r="D107" s="82"/>
      <c r="E107" s="82"/>
      <c r="F107" s="82"/>
      <c r="G107" s="82"/>
      <c r="H107" s="82"/>
      <c r="I107" s="82"/>
      <c r="J107" s="82"/>
      <c r="K107" s="82"/>
      <c r="L107" s="122" t="str">
        <f>Auftrag_vFk!$Q$1</f>
        <v>IPA 2024</v>
      </c>
    </row>
    <row r="108" spans="1:12" ht="6" customHeight="1">
      <c r="A108" s="90"/>
      <c r="B108" s="90"/>
      <c r="C108" s="90"/>
      <c r="D108" s="90"/>
      <c r="E108" s="90"/>
      <c r="F108" s="90"/>
      <c r="G108" s="90"/>
      <c r="H108" s="90"/>
      <c r="I108" s="90"/>
      <c r="J108" s="90"/>
      <c r="K108" s="90"/>
      <c r="L108" s="90"/>
    </row>
    <row r="109" spans="1:12" ht="18" customHeight="1">
      <c r="A109" s="203"/>
      <c r="B109" s="203"/>
      <c r="C109" s="203"/>
      <c r="D109" s="203"/>
      <c r="E109" s="203"/>
      <c r="F109" s="203"/>
      <c r="G109" s="203"/>
      <c r="H109" s="203"/>
      <c r="I109" s="16" t="s">
        <v>126</v>
      </c>
      <c r="J109" s="16"/>
      <c r="K109" s="159" t="str">
        <f>IF(ISBLANK(Auftrag_vFk!$N$3),"",Auftrag_vFk!$N$3)</f>
        <v/>
      </c>
      <c r="L109" s="159"/>
    </row>
    <row r="110" spans="1:12" ht="6" customHeight="1">
      <c r="A110" s="115"/>
      <c r="B110" s="115"/>
      <c r="C110" s="115"/>
      <c r="D110" s="115"/>
      <c r="E110" s="115"/>
      <c r="F110" s="115"/>
      <c r="G110" s="336"/>
      <c r="H110" s="336"/>
      <c r="I110" s="336"/>
      <c r="J110" s="115"/>
      <c r="K110" s="336"/>
      <c r="L110" s="336"/>
    </row>
    <row r="111" spans="1:12" ht="82.5" customHeight="1">
      <c r="A111" s="71" t="s">
        <v>175</v>
      </c>
      <c r="B111" s="328"/>
      <c r="C111" s="328"/>
      <c r="D111" s="328"/>
      <c r="E111" s="328"/>
      <c r="F111" s="328"/>
      <c r="G111" s="328"/>
      <c r="H111" s="328"/>
      <c r="I111" s="328"/>
      <c r="J111" s="328"/>
      <c r="K111" s="328"/>
      <c r="L111" s="329"/>
    </row>
    <row r="112" spans="1:12" ht="21" customHeight="1">
      <c r="A112" s="241" t="s">
        <v>176</v>
      </c>
      <c r="B112" s="242"/>
      <c r="C112" s="242"/>
      <c r="D112" s="242"/>
      <c r="E112" s="242"/>
      <c r="F112" s="242"/>
      <c r="G112" s="243"/>
      <c r="H112" s="241" t="s">
        <v>177</v>
      </c>
      <c r="I112" s="242"/>
      <c r="J112" s="242"/>
      <c r="K112" s="242"/>
      <c r="L112" s="243"/>
    </row>
    <row r="113" spans="1:12" ht="38.25" customHeight="1">
      <c r="A113" s="331"/>
      <c r="B113" s="189"/>
      <c r="C113" s="189"/>
      <c r="D113" s="189"/>
      <c r="E113" s="189"/>
      <c r="F113" s="189"/>
      <c r="G113" s="332"/>
      <c r="H113" s="331"/>
      <c r="I113" s="189"/>
      <c r="J113" s="189"/>
      <c r="K113" s="189"/>
      <c r="L113" s="332"/>
    </row>
    <row r="114" spans="1:12" ht="38.25" customHeight="1">
      <c r="A114" s="331"/>
      <c r="B114" s="189"/>
      <c r="C114" s="189"/>
      <c r="D114" s="189"/>
      <c r="E114" s="189"/>
      <c r="F114" s="189"/>
      <c r="G114" s="332"/>
      <c r="H114" s="331"/>
      <c r="I114" s="189"/>
      <c r="J114" s="189"/>
      <c r="K114" s="189"/>
      <c r="L114" s="332"/>
    </row>
    <row r="115" spans="1:12" ht="38.25" customHeight="1">
      <c r="A115" s="331"/>
      <c r="B115" s="189"/>
      <c r="C115" s="189"/>
      <c r="D115" s="189"/>
      <c r="E115" s="189"/>
      <c r="F115" s="189"/>
      <c r="G115" s="332"/>
      <c r="H115" s="331"/>
      <c r="I115" s="189"/>
      <c r="J115" s="189"/>
      <c r="K115" s="189"/>
      <c r="L115" s="332"/>
    </row>
    <row r="116" spans="1:12" ht="38.25" customHeight="1">
      <c r="A116" s="331"/>
      <c r="B116" s="189"/>
      <c r="C116" s="189"/>
      <c r="D116" s="189"/>
      <c r="E116" s="189"/>
      <c r="F116" s="189"/>
      <c r="G116" s="332"/>
      <c r="H116" s="331"/>
      <c r="I116" s="189"/>
      <c r="J116" s="189"/>
      <c r="K116" s="189"/>
      <c r="L116" s="332"/>
    </row>
    <row r="117" spans="1:12" ht="38.25" customHeight="1">
      <c r="A117" s="333"/>
      <c r="B117" s="334"/>
      <c r="C117" s="334"/>
      <c r="D117" s="334"/>
      <c r="E117" s="334"/>
      <c r="F117" s="334"/>
      <c r="G117" s="335"/>
      <c r="H117" s="333"/>
      <c r="I117" s="334"/>
      <c r="J117" s="334"/>
      <c r="K117" s="334"/>
      <c r="L117" s="335"/>
    </row>
    <row r="118" spans="1:12" ht="75" customHeight="1">
      <c r="A118" s="108" t="s">
        <v>178</v>
      </c>
      <c r="B118" s="328"/>
      <c r="C118" s="328"/>
      <c r="D118" s="328"/>
      <c r="E118" s="328"/>
      <c r="F118" s="328"/>
      <c r="G118" s="328"/>
      <c r="H118" s="328"/>
      <c r="I118" s="328"/>
      <c r="J118" s="328"/>
      <c r="K118" s="328"/>
      <c r="L118" s="329"/>
    </row>
    <row r="119" spans="1:12" ht="4.5" customHeight="1">
      <c r="A119" s="275"/>
      <c r="B119" s="275"/>
      <c r="C119" s="275"/>
      <c r="D119" s="275"/>
      <c r="E119" s="275"/>
      <c r="F119" s="275"/>
      <c r="G119" s="330"/>
      <c r="H119" s="330"/>
      <c r="I119" s="330"/>
      <c r="J119" s="275"/>
      <c r="K119" s="330"/>
      <c r="L119" s="330"/>
    </row>
    <row r="120" spans="1:12" ht="27.9" customHeight="1">
      <c r="A120" s="188"/>
      <c r="B120" s="188"/>
      <c r="C120" s="188"/>
      <c r="D120" s="188"/>
      <c r="E120" s="188"/>
      <c r="F120" s="188"/>
      <c r="G120" s="341" t="s">
        <v>179</v>
      </c>
      <c r="H120" s="341"/>
      <c r="I120" s="7"/>
      <c r="J120" s="188"/>
      <c r="K120" s="44" t="s">
        <v>130</v>
      </c>
      <c r="L120" s="7"/>
    </row>
    <row r="121" spans="1:12" ht="18.899999999999999" customHeight="1">
      <c r="A121" s="82" t="s">
        <v>212</v>
      </c>
      <c r="B121" s="82"/>
      <c r="C121" s="82"/>
      <c r="D121" s="82"/>
      <c r="E121" s="82"/>
      <c r="F121" s="82"/>
      <c r="G121" s="82"/>
      <c r="H121" s="82"/>
      <c r="I121" s="82"/>
      <c r="J121" s="82"/>
      <c r="K121" s="82"/>
      <c r="L121" s="122" t="str">
        <f>Auftrag_vFk!$Q$1</f>
        <v>IPA 2024</v>
      </c>
    </row>
    <row r="122" spans="1:12" ht="6.6" customHeight="1">
      <c r="A122" s="90"/>
      <c r="B122" s="90"/>
      <c r="C122" s="90"/>
      <c r="D122" s="90"/>
      <c r="E122" s="90"/>
      <c r="F122" s="90"/>
      <c r="G122" s="90"/>
      <c r="H122" s="90"/>
      <c r="I122" s="90"/>
      <c r="J122" s="90"/>
      <c r="K122" s="90"/>
      <c r="L122" s="90"/>
    </row>
    <row r="123" spans="1:12" ht="18.600000000000001" customHeight="1">
      <c r="A123" s="203"/>
      <c r="B123" s="203"/>
      <c r="C123" s="203"/>
      <c r="D123" s="203"/>
      <c r="E123" s="203"/>
      <c r="F123" s="203"/>
      <c r="G123" s="203"/>
      <c r="H123" s="203"/>
      <c r="I123" s="16" t="s">
        <v>126</v>
      </c>
      <c r="J123" s="16"/>
      <c r="K123" s="159" t="str">
        <f>IF(ISBLANK(Auftrag_vFk!$N$3),"",Auftrag_vFk!$N$3)</f>
        <v/>
      </c>
      <c r="L123" s="159"/>
    </row>
    <row r="124" spans="1:12" ht="6.6" customHeight="1">
      <c r="A124" s="90"/>
      <c r="B124" s="90"/>
      <c r="C124" s="90"/>
      <c r="D124" s="90"/>
      <c r="E124" s="90"/>
      <c r="F124" s="90"/>
      <c r="G124" s="90"/>
      <c r="H124" s="90"/>
      <c r="I124" s="90"/>
      <c r="J124" s="90"/>
      <c r="K124" s="90"/>
      <c r="L124" s="90"/>
    </row>
    <row r="125" spans="1:12" ht="85.5" customHeight="1">
      <c r="A125" s="71" t="s">
        <v>175</v>
      </c>
      <c r="B125" s="328"/>
      <c r="C125" s="328"/>
      <c r="D125" s="328"/>
      <c r="E125" s="328"/>
      <c r="F125" s="328"/>
      <c r="G125" s="328"/>
      <c r="H125" s="328"/>
      <c r="I125" s="328"/>
      <c r="J125" s="328"/>
      <c r="K125" s="328"/>
      <c r="L125" s="329"/>
    </row>
    <row r="126" spans="1:12" ht="21" customHeight="1">
      <c r="A126" s="241" t="s">
        <v>176</v>
      </c>
      <c r="B126" s="242"/>
      <c r="C126" s="242"/>
      <c r="D126" s="242"/>
      <c r="E126" s="242"/>
      <c r="F126" s="242"/>
      <c r="G126" s="243"/>
      <c r="H126" s="241" t="s">
        <v>177</v>
      </c>
      <c r="I126" s="242"/>
      <c r="J126" s="242"/>
      <c r="K126" s="242"/>
      <c r="L126" s="243"/>
    </row>
    <row r="127" spans="1:12" ht="38.25" customHeight="1">
      <c r="A127" s="331"/>
      <c r="B127" s="189"/>
      <c r="C127" s="189"/>
      <c r="D127" s="189"/>
      <c r="E127" s="189"/>
      <c r="F127" s="189"/>
      <c r="G127" s="332"/>
      <c r="H127" s="331"/>
      <c r="I127" s="189"/>
      <c r="J127" s="189"/>
      <c r="K127" s="189"/>
      <c r="L127" s="332"/>
    </row>
    <row r="128" spans="1:12" ht="38.25" customHeight="1">
      <c r="A128" s="331"/>
      <c r="B128" s="189"/>
      <c r="C128" s="189"/>
      <c r="D128" s="189"/>
      <c r="E128" s="189"/>
      <c r="F128" s="189"/>
      <c r="G128" s="332"/>
      <c r="H128" s="331"/>
      <c r="I128" s="189"/>
      <c r="J128" s="189"/>
      <c r="K128" s="189"/>
      <c r="L128" s="332"/>
    </row>
    <row r="129" spans="1:12" ht="38.25" customHeight="1">
      <c r="A129" s="331"/>
      <c r="B129" s="189"/>
      <c r="C129" s="189"/>
      <c r="D129" s="189"/>
      <c r="E129" s="189"/>
      <c r="F129" s="189"/>
      <c r="G129" s="332"/>
      <c r="H129" s="331"/>
      <c r="I129" s="189"/>
      <c r="J129" s="189"/>
      <c r="K129" s="189"/>
      <c r="L129" s="332"/>
    </row>
    <row r="130" spans="1:12" ht="38.25" customHeight="1">
      <c r="A130" s="331"/>
      <c r="B130" s="189"/>
      <c r="C130" s="189"/>
      <c r="D130" s="189"/>
      <c r="E130" s="189"/>
      <c r="F130" s="189"/>
      <c r="G130" s="332"/>
      <c r="H130" s="331"/>
      <c r="I130" s="189"/>
      <c r="J130" s="189"/>
      <c r="K130" s="189"/>
      <c r="L130" s="332"/>
    </row>
    <row r="131" spans="1:12" ht="38.25" customHeight="1">
      <c r="A131" s="333"/>
      <c r="B131" s="334"/>
      <c r="C131" s="334"/>
      <c r="D131" s="334"/>
      <c r="E131" s="334"/>
      <c r="F131" s="334"/>
      <c r="G131" s="335"/>
      <c r="H131" s="333"/>
      <c r="I131" s="334"/>
      <c r="J131" s="334"/>
      <c r="K131" s="334"/>
      <c r="L131" s="335"/>
    </row>
    <row r="132" spans="1:12" ht="75.75" customHeight="1">
      <c r="A132" s="108" t="s">
        <v>178</v>
      </c>
      <c r="B132" s="328"/>
      <c r="C132" s="328"/>
      <c r="D132" s="328"/>
      <c r="E132" s="328"/>
      <c r="F132" s="328"/>
      <c r="G132" s="328"/>
      <c r="H132" s="328"/>
      <c r="I132" s="328"/>
      <c r="J132" s="328"/>
      <c r="K132" s="328"/>
      <c r="L132" s="329"/>
    </row>
    <row r="133" spans="1:12" ht="5.0999999999999996" customHeight="1">
      <c r="A133" s="114"/>
      <c r="B133" s="114"/>
      <c r="C133" s="114"/>
      <c r="D133" s="114"/>
      <c r="E133" s="114"/>
      <c r="F133" s="114"/>
      <c r="G133" s="330"/>
      <c r="H133" s="330"/>
      <c r="I133" s="330"/>
      <c r="J133" s="114"/>
      <c r="K133" s="330"/>
      <c r="L133" s="330"/>
    </row>
    <row r="134" spans="1:12" ht="27.9" customHeight="1">
      <c r="A134" s="29"/>
      <c r="B134" s="29"/>
      <c r="C134" s="29"/>
      <c r="D134" s="29"/>
      <c r="E134" s="29"/>
      <c r="F134" s="29"/>
      <c r="G134" s="205" t="s">
        <v>179</v>
      </c>
      <c r="H134" s="206"/>
      <c r="I134" s="7"/>
      <c r="J134" s="29"/>
      <c r="K134" s="57" t="s">
        <v>130</v>
      </c>
      <c r="L134" s="7"/>
    </row>
    <row r="135" spans="1:12" ht="18.75" customHeight="1">
      <c r="A135" s="82" t="s">
        <v>212</v>
      </c>
      <c r="B135" s="82"/>
      <c r="C135" s="82"/>
      <c r="D135" s="82"/>
      <c r="E135" s="82"/>
      <c r="F135" s="82"/>
      <c r="G135" s="82"/>
      <c r="H135" s="82"/>
      <c r="I135" s="82"/>
      <c r="J135" s="82"/>
      <c r="K135" s="82"/>
      <c r="L135" s="122" t="str">
        <f>Auftrag_vFk!$Q$1</f>
        <v>IPA 2024</v>
      </c>
    </row>
    <row r="136" spans="1:12" ht="6" customHeight="1">
      <c r="A136" s="90"/>
      <c r="B136" s="90"/>
      <c r="C136" s="90"/>
      <c r="D136" s="90"/>
      <c r="E136" s="90"/>
      <c r="F136" s="90"/>
      <c r="G136" s="90"/>
      <c r="H136" s="90"/>
      <c r="I136" s="90"/>
      <c r="J136" s="90"/>
      <c r="K136" s="90"/>
      <c r="L136" s="90"/>
    </row>
    <row r="137" spans="1:12" ht="18" customHeight="1">
      <c r="A137" s="203"/>
      <c r="B137" s="203"/>
      <c r="C137" s="203"/>
      <c r="D137" s="203"/>
      <c r="E137" s="203"/>
      <c r="F137" s="203"/>
      <c r="G137" s="203"/>
      <c r="H137" s="203"/>
      <c r="I137" s="16" t="s">
        <v>126</v>
      </c>
      <c r="J137" s="16"/>
      <c r="K137" s="159" t="str">
        <f>IF(ISBLANK(Auftrag_vFk!$N$3),"",Auftrag_vFk!$N$3)</f>
        <v/>
      </c>
      <c r="L137" s="159"/>
    </row>
    <row r="138" spans="1:12" ht="6" customHeight="1">
      <c r="A138" s="115"/>
      <c r="B138" s="115"/>
      <c r="C138" s="115"/>
      <c r="D138" s="115"/>
      <c r="E138" s="115"/>
      <c r="F138" s="115"/>
      <c r="G138" s="336"/>
      <c r="H138" s="336"/>
      <c r="I138" s="336"/>
      <c r="J138" s="115"/>
      <c r="K138" s="336"/>
      <c r="L138" s="336"/>
    </row>
    <row r="139" spans="1:12" ht="82.5" customHeight="1">
      <c r="A139" s="71" t="s">
        <v>175</v>
      </c>
      <c r="B139" s="328"/>
      <c r="C139" s="328"/>
      <c r="D139" s="328"/>
      <c r="E139" s="328"/>
      <c r="F139" s="328"/>
      <c r="G139" s="328"/>
      <c r="H139" s="328"/>
      <c r="I139" s="328"/>
      <c r="J139" s="328"/>
      <c r="K139" s="328"/>
      <c r="L139" s="329"/>
    </row>
    <row r="140" spans="1:12" ht="21" customHeight="1">
      <c r="A140" s="241" t="s">
        <v>176</v>
      </c>
      <c r="B140" s="242"/>
      <c r="C140" s="242"/>
      <c r="D140" s="242"/>
      <c r="E140" s="242"/>
      <c r="F140" s="242"/>
      <c r="G140" s="243"/>
      <c r="H140" s="241" t="s">
        <v>177</v>
      </c>
      <c r="I140" s="242"/>
      <c r="J140" s="242"/>
      <c r="K140" s="242"/>
      <c r="L140" s="243"/>
    </row>
    <row r="141" spans="1:12" ht="36.75" customHeight="1">
      <c r="A141" s="331"/>
      <c r="B141" s="189"/>
      <c r="C141" s="189"/>
      <c r="D141" s="189"/>
      <c r="E141" s="189"/>
      <c r="F141" s="189"/>
      <c r="G141" s="332"/>
      <c r="H141" s="331"/>
      <c r="I141" s="189"/>
      <c r="J141" s="189"/>
      <c r="K141" s="189"/>
      <c r="L141" s="332"/>
    </row>
    <row r="142" spans="1:12" ht="36.75" customHeight="1">
      <c r="A142" s="331"/>
      <c r="B142" s="189"/>
      <c r="C142" s="189"/>
      <c r="D142" s="189"/>
      <c r="E142" s="189"/>
      <c r="F142" s="189"/>
      <c r="G142" s="332"/>
      <c r="H142" s="331"/>
      <c r="I142" s="189"/>
      <c r="J142" s="189"/>
      <c r="K142" s="189"/>
      <c r="L142" s="332"/>
    </row>
    <row r="143" spans="1:12" ht="36.75" customHeight="1">
      <c r="A143" s="331"/>
      <c r="B143" s="189"/>
      <c r="C143" s="189"/>
      <c r="D143" s="189"/>
      <c r="E143" s="189"/>
      <c r="F143" s="189"/>
      <c r="G143" s="332"/>
      <c r="H143" s="331"/>
      <c r="I143" s="189"/>
      <c r="J143" s="189"/>
      <c r="K143" s="189"/>
      <c r="L143" s="332"/>
    </row>
    <row r="144" spans="1:12" ht="36.75" customHeight="1">
      <c r="A144" s="331"/>
      <c r="B144" s="189"/>
      <c r="C144" s="189"/>
      <c r="D144" s="189"/>
      <c r="E144" s="189"/>
      <c r="F144" s="189"/>
      <c r="G144" s="332"/>
      <c r="H144" s="331"/>
      <c r="I144" s="189"/>
      <c r="J144" s="189"/>
      <c r="K144" s="189"/>
      <c r="L144" s="332"/>
    </row>
    <row r="145" spans="1:12" ht="36.75" customHeight="1">
      <c r="A145" s="333"/>
      <c r="B145" s="334"/>
      <c r="C145" s="334"/>
      <c r="D145" s="334"/>
      <c r="E145" s="334"/>
      <c r="F145" s="334"/>
      <c r="G145" s="335"/>
      <c r="H145" s="333"/>
      <c r="I145" s="334"/>
      <c r="J145" s="334"/>
      <c r="K145" s="334"/>
      <c r="L145" s="335"/>
    </row>
    <row r="146" spans="1:12" ht="75" customHeight="1">
      <c r="A146" s="108" t="s">
        <v>178</v>
      </c>
      <c r="B146" s="328"/>
      <c r="C146" s="328"/>
      <c r="D146" s="328"/>
      <c r="E146" s="328"/>
      <c r="F146" s="328"/>
      <c r="G146" s="328"/>
      <c r="H146" s="328"/>
      <c r="I146" s="328"/>
      <c r="J146" s="328"/>
      <c r="K146" s="328"/>
      <c r="L146" s="329"/>
    </row>
    <row r="147" spans="1:12" ht="4.5" customHeight="1">
      <c r="A147" s="275"/>
      <c r="B147" s="275"/>
      <c r="C147" s="275"/>
      <c r="D147" s="275"/>
      <c r="E147" s="275"/>
      <c r="F147" s="275"/>
      <c r="G147" s="330"/>
      <c r="H147" s="330"/>
      <c r="I147" s="330"/>
      <c r="J147" s="275"/>
      <c r="K147" s="330"/>
      <c r="L147" s="330"/>
    </row>
    <row r="148" spans="1:12" ht="27.9" customHeight="1">
      <c r="A148" s="188"/>
      <c r="B148" s="188"/>
      <c r="C148" s="188"/>
      <c r="D148" s="188"/>
      <c r="E148" s="188"/>
      <c r="F148" s="188"/>
      <c r="G148" s="341" t="s">
        <v>179</v>
      </c>
      <c r="H148" s="341"/>
      <c r="I148" s="7"/>
      <c r="J148" s="188"/>
      <c r="K148" s="44" t="s">
        <v>130</v>
      </c>
      <c r="L148" s="7"/>
    </row>
    <row r="149" spans="1:12" ht="18.899999999999999" customHeight="1">
      <c r="A149" s="82" t="s">
        <v>212</v>
      </c>
      <c r="B149" s="82"/>
      <c r="C149" s="82"/>
      <c r="D149" s="82"/>
      <c r="E149" s="82"/>
      <c r="F149" s="82"/>
      <c r="G149" s="82"/>
      <c r="H149" s="82"/>
      <c r="I149" s="82"/>
      <c r="J149" s="82"/>
      <c r="K149" s="82"/>
      <c r="L149" s="122" t="str">
        <f>Auftrag_vFk!$Q$1</f>
        <v>IPA 2024</v>
      </c>
    </row>
    <row r="150" spans="1:12" ht="6.6" customHeight="1">
      <c r="A150" s="90"/>
      <c r="B150" s="90"/>
      <c r="C150" s="90"/>
      <c r="D150" s="90"/>
      <c r="E150" s="90"/>
      <c r="F150" s="90"/>
      <c r="G150" s="90"/>
      <c r="H150" s="90"/>
      <c r="I150" s="90"/>
      <c r="J150" s="90"/>
      <c r="K150" s="90"/>
      <c r="L150" s="90"/>
    </row>
    <row r="151" spans="1:12" ht="18.600000000000001" customHeight="1">
      <c r="A151" s="203"/>
      <c r="B151" s="203"/>
      <c r="C151" s="203"/>
      <c r="D151" s="203"/>
      <c r="E151" s="203"/>
      <c r="F151" s="203"/>
      <c r="G151" s="203"/>
      <c r="H151" s="203"/>
      <c r="I151" s="16" t="s">
        <v>126</v>
      </c>
      <c r="J151" s="16"/>
      <c r="K151" s="159" t="str">
        <f>IF(ISBLANK(Auftrag_vFk!$N$3),"",Auftrag_vFk!$N$3)</f>
        <v/>
      </c>
      <c r="L151" s="159"/>
    </row>
    <row r="152" spans="1:12" ht="6.6" customHeight="1">
      <c r="A152" s="90"/>
      <c r="B152" s="90"/>
      <c r="C152" s="90"/>
      <c r="D152" s="90"/>
      <c r="E152" s="90"/>
      <c r="F152" s="90"/>
      <c r="G152" s="90"/>
      <c r="H152" s="90"/>
      <c r="I152" s="90"/>
      <c r="J152" s="90"/>
      <c r="K152" s="90"/>
      <c r="L152" s="90"/>
    </row>
    <row r="153" spans="1:12" ht="36.75" customHeight="1">
      <c r="A153" s="109" t="s">
        <v>181</v>
      </c>
      <c r="B153" s="328"/>
      <c r="C153" s="328"/>
      <c r="D153" s="328"/>
      <c r="E153" s="328"/>
      <c r="F153" s="328"/>
      <c r="G153" s="328"/>
      <c r="H153" s="328"/>
      <c r="I153" s="328"/>
      <c r="J153" s="328"/>
      <c r="K153" s="328"/>
      <c r="L153" s="329"/>
    </row>
    <row r="154" spans="1:12" ht="21" customHeight="1">
      <c r="A154" s="241" t="s">
        <v>182</v>
      </c>
      <c r="B154" s="242"/>
      <c r="C154" s="242"/>
      <c r="D154" s="242"/>
      <c r="E154" s="242"/>
      <c r="F154" s="242"/>
      <c r="G154" s="243"/>
      <c r="H154" s="241" t="s">
        <v>177</v>
      </c>
      <c r="I154" s="242"/>
      <c r="J154" s="242"/>
      <c r="K154" s="242"/>
      <c r="L154" s="243"/>
    </row>
    <row r="155" spans="1:12" ht="13.5" customHeight="1">
      <c r="A155" s="331"/>
      <c r="B155" s="189"/>
      <c r="C155" s="189"/>
      <c r="D155" s="189"/>
      <c r="E155" s="189"/>
      <c r="F155" s="189"/>
      <c r="G155" s="332"/>
      <c r="H155" s="331"/>
      <c r="I155" s="189"/>
      <c r="J155" s="189"/>
      <c r="K155" s="189"/>
      <c r="L155" s="332"/>
    </row>
    <row r="156" spans="1:12" ht="13.5" customHeight="1">
      <c r="A156" s="331"/>
      <c r="B156" s="189"/>
      <c r="C156" s="189"/>
      <c r="D156" s="189"/>
      <c r="E156" s="189"/>
      <c r="F156" s="189"/>
      <c r="G156" s="332"/>
      <c r="H156" s="331"/>
      <c r="I156" s="189"/>
      <c r="J156" s="189"/>
      <c r="K156" s="189"/>
      <c r="L156" s="332"/>
    </row>
    <row r="157" spans="1:12" ht="13.5" customHeight="1">
      <c r="A157" s="331"/>
      <c r="B157" s="189"/>
      <c r="C157" s="189"/>
      <c r="D157" s="189"/>
      <c r="E157" s="189"/>
      <c r="F157" s="189"/>
      <c r="G157" s="332"/>
      <c r="H157" s="331"/>
      <c r="I157" s="189"/>
      <c r="J157" s="189"/>
      <c r="K157" s="189"/>
      <c r="L157" s="332"/>
    </row>
    <row r="158" spans="1:12" ht="13.5" customHeight="1">
      <c r="A158" s="331"/>
      <c r="B158" s="189"/>
      <c r="C158" s="189"/>
      <c r="D158" s="189"/>
      <c r="E158" s="189"/>
      <c r="F158" s="189"/>
      <c r="G158" s="332"/>
      <c r="H158" s="331"/>
      <c r="I158" s="189"/>
      <c r="J158" s="189"/>
      <c r="K158" s="189"/>
      <c r="L158" s="332"/>
    </row>
    <row r="159" spans="1:12" ht="13.5" customHeight="1">
      <c r="A159" s="333"/>
      <c r="B159" s="334"/>
      <c r="C159" s="334"/>
      <c r="D159" s="334"/>
      <c r="E159" s="334"/>
      <c r="F159" s="334"/>
      <c r="G159" s="335"/>
      <c r="H159" s="333"/>
      <c r="I159" s="334"/>
      <c r="J159" s="334"/>
      <c r="K159" s="334"/>
      <c r="L159" s="335"/>
    </row>
    <row r="160" spans="1:12" ht="39.6" customHeight="1">
      <c r="A160" s="108" t="s">
        <v>183</v>
      </c>
      <c r="B160" s="328"/>
      <c r="C160" s="328"/>
      <c r="D160" s="328"/>
      <c r="E160" s="328"/>
      <c r="F160" s="328"/>
      <c r="G160" s="328"/>
      <c r="H160" s="328"/>
      <c r="I160" s="328"/>
      <c r="J160" s="328"/>
      <c r="K160" s="328"/>
      <c r="L160" s="329"/>
    </row>
    <row r="161" spans="1:12" ht="5.0999999999999996" customHeight="1">
      <c r="A161" s="275"/>
      <c r="B161" s="275"/>
      <c r="C161" s="275"/>
      <c r="D161" s="275"/>
      <c r="E161" s="275"/>
      <c r="F161" s="275"/>
      <c r="G161" s="330"/>
      <c r="H161" s="330"/>
      <c r="I161" s="330"/>
      <c r="J161" s="275"/>
      <c r="K161" s="330"/>
      <c r="L161" s="330"/>
    </row>
    <row r="162" spans="1:12" ht="27.9" customHeight="1">
      <c r="A162" s="188"/>
      <c r="B162" s="188"/>
      <c r="C162" s="188"/>
      <c r="D162" s="188"/>
      <c r="E162" s="188"/>
      <c r="F162" s="188"/>
      <c r="G162" s="205" t="s">
        <v>179</v>
      </c>
      <c r="H162" s="206"/>
      <c r="I162" s="7"/>
      <c r="J162" s="188"/>
      <c r="K162" s="57" t="s">
        <v>130</v>
      </c>
      <c r="L162" s="7"/>
    </row>
    <row r="163" spans="1:12" ht="9" customHeight="1">
      <c r="A163" s="336"/>
      <c r="B163" s="336"/>
      <c r="C163" s="336"/>
      <c r="D163" s="336"/>
      <c r="E163" s="336"/>
      <c r="F163" s="336"/>
      <c r="G163" s="330"/>
      <c r="H163" s="330"/>
      <c r="I163" s="330"/>
      <c r="J163" s="336"/>
      <c r="K163" s="330"/>
      <c r="L163" s="330"/>
    </row>
    <row r="164" spans="1:12" ht="36.75" customHeight="1">
      <c r="A164" s="109" t="s">
        <v>181</v>
      </c>
      <c r="B164" s="328"/>
      <c r="C164" s="328"/>
      <c r="D164" s="328"/>
      <c r="E164" s="328"/>
      <c r="F164" s="328"/>
      <c r="G164" s="328"/>
      <c r="H164" s="328"/>
      <c r="I164" s="328"/>
      <c r="J164" s="328"/>
      <c r="K164" s="328"/>
      <c r="L164" s="329"/>
    </row>
    <row r="165" spans="1:12" ht="21" customHeight="1">
      <c r="A165" s="241" t="s">
        <v>182</v>
      </c>
      <c r="B165" s="242"/>
      <c r="C165" s="242"/>
      <c r="D165" s="242"/>
      <c r="E165" s="242"/>
      <c r="F165" s="242"/>
      <c r="G165" s="243"/>
      <c r="H165" s="241" t="s">
        <v>177</v>
      </c>
      <c r="I165" s="242"/>
      <c r="J165" s="242"/>
      <c r="K165" s="242"/>
      <c r="L165" s="243"/>
    </row>
    <row r="166" spans="1:12" ht="13.5" customHeight="1">
      <c r="A166" s="331"/>
      <c r="B166" s="189"/>
      <c r="C166" s="189"/>
      <c r="D166" s="189"/>
      <c r="E166" s="189"/>
      <c r="F166" s="189"/>
      <c r="G166" s="332"/>
      <c r="H166" s="331"/>
      <c r="I166" s="189"/>
      <c r="J166" s="189"/>
      <c r="K166" s="189"/>
      <c r="L166" s="332"/>
    </row>
    <row r="167" spans="1:12" ht="13.5" customHeight="1">
      <c r="A167" s="331"/>
      <c r="B167" s="189"/>
      <c r="C167" s="189"/>
      <c r="D167" s="189"/>
      <c r="E167" s="189"/>
      <c r="F167" s="189"/>
      <c r="G167" s="332"/>
      <c r="H167" s="331"/>
      <c r="I167" s="189"/>
      <c r="J167" s="189"/>
      <c r="K167" s="189"/>
      <c r="L167" s="332"/>
    </row>
    <row r="168" spans="1:12" ht="13.5" customHeight="1">
      <c r="A168" s="331"/>
      <c r="B168" s="189"/>
      <c r="C168" s="189"/>
      <c r="D168" s="189"/>
      <c r="E168" s="189"/>
      <c r="F168" s="189"/>
      <c r="G168" s="332"/>
      <c r="H168" s="331"/>
      <c r="I168" s="189"/>
      <c r="J168" s="189"/>
      <c r="K168" s="189"/>
      <c r="L168" s="332"/>
    </row>
    <row r="169" spans="1:12" ht="13.5" customHeight="1">
      <c r="A169" s="331"/>
      <c r="B169" s="189"/>
      <c r="C169" s="189"/>
      <c r="D169" s="189"/>
      <c r="E169" s="189"/>
      <c r="F169" s="189"/>
      <c r="G169" s="332"/>
      <c r="H169" s="331"/>
      <c r="I169" s="189"/>
      <c r="J169" s="189"/>
      <c r="K169" s="189"/>
      <c r="L169" s="332"/>
    </row>
    <row r="170" spans="1:12" ht="13.5" customHeight="1">
      <c r="A170" s="333"/>
      <c r="B170" s="334"/>
      <c r="C170" s="334"/>
      <c r="D170" s="334"/>
      <c r="E170" s="334"/>
      <c r="F170" s="334"/>
      <c r="G170" s="335"/>
      <c r="H170" s="333"/>
      <c r="I170" s="334"/>
      <c r="J170" s="334"/>
      <c r="K170" s="334"/>
      <c r="L170" s="335"/>
    </row>
    <row r="171" spans="1:12" ht="39.6" customHeight="1">
      <c r="A171" s="108" t="s">
        <v>183</v>
      </c>
      <c r="B171" s="328"/>
      <c r="C171" s="328"/>
      <c r="D171" s="328"/>
      <c r="E171" s="328"/>
      <c r="F171" s="328"/>
      <c r="G171" s="328"/>
      <c r="H171" s="328"/>
      <c r="I171" s="328"/>
      <c r="J171" s="328"/>
      <c r="K171" s="328"/>
      <c r="L171" s="329"/>
    </row>
    <row r="172" spans="1:12" ht="7.5" customHeight="1">
      <c r="A172" s="275"/>
      <c r="B172" s="275"/>
      <c r="C172" s="275"/>
      <c r="D172" s="275"/>
      <c r="E172" s="275"/>
      <c r="F172" s="275"/>
      <c r="G172" s="330"/>
      <c r="H172" s="330"/>
      <c r="I172" s="330"/>
      <c r="J172" s="275"/>
      <c r="K172" s="330"/>
      <c r="L172" s="330"/>
    </row>
    <row r="173" spans="1:12" ht="27.9" customHeight="1">
      <c r="A173" s="188"/>
      <c r="B173" s="188"/>
      <c r="C173" s="188"/>
      <c r="D173" s="188"/>
      <c r="E173" s="188"/>
      <c r="F173" s="188"/>
      <c r="G173" s="341" t="s">
        <v>179</v>
      </c>
      <c r="H173" s="341"/>
      <c r="I173" s="7"/>
      <c r="J173" s="188"/>
      <c r="K173" s="44" t="s">
        <v>130</v>
      </c>
      <c r="L173" s="7"/>
    </row>
  </sheetData>
  <sheetProtection algorithmName="SHA-512" hashValue="naZPHUtfV6751zqrsF1DZXom0FLfPru/REw7VbQFtMaDaCJWGh5tTl+ZzuDWy6Ps+A3iOiiQpIknJDmRgTsaKw==" saltValue="9Hun3xOYpFDPq30KgXLqng==" spinCount="100000" sheet="1" selectLockedCells="1"/>
  <customSheetViews>
    <customSheetView guid="{C1DDDEA5-B024-4C29-ADDF-1FDF08683112}" scale="85" showPageBreaks="1" view="pageLayout">
      <selection activeCell="G14" sqref="G14:L14"/>
      <rowBreaks count="4" manualBreakCount="4">
        <brk id="40" max="16383" man="1"/>
        <brk id="65" max="16383" man="1"/>
        <brk id="90" max="16383" man="1"/>
        <brk id="115" max="16383" man="1"/>
      </rowBreaks>
      <pageMargins left="0" right="0" top="0" bottom="0" header="0" footer="0"/>
      <pageSetup paperSize="9" orientation="landscape" r:id="rId1"/>
      <headerFooter>
        <oddHeader>&amp;L&amp;8Fachmann/Fachfrau öffentlicher Verkehr 
IPA Verfahren Prüfungsexperten&amp;R&amp;8Qualifikationsverfahren 2018 
Prüfungsprotokoll IPA PEX I &amp;P</oddHeader>
        <oddFooter xml:space="preserve">&amp;C&amp;10                                                                                 
</oddFooter>
      </headerFooter>
    </customSheetView>
  </customSheetViews>
  <mergeCells count="188">
    <mergeCell ref="B164:L164"/>
    <mergeCell ref="A165:G165"/>
    <mergeCell ref="H165:L165"/>
    <mergeCell ref="A166:G170"/>
    <mergeCell ref="H166:L170"/>
    <mergeCell ref="A141:G145"/>
    <mergeCell ref="H141:L145"/>
    <mergeCell ref="A151:H151"/>
    <mergeCell ref="K151:L151"/>
    <mergeCell ref="B153:L153"/>
    <mergeCell ref="A154:G154"/>
    <mergeCell ref="H154:L154"/>
    <mergeCell ref="A147:F148"/>
    <mergeCell ref="J147:J148"/>
    <mergeCell ref="G147:I147"/>
    <mergeCell ref="K147:L147"/>
    <mergeCell ref="B146:L146"/>
    <mergeCell ref="G148:H148"/>
    <mergeCell ref="B139:L139"/>
    <mergeCell ref="A140:G140"/>
    <mergeCell ref="H140:L140"/>
    <mergeCell ref="B125:L125"/>
    <mergeCell ref="B171:L171"/>
    <mergeCell ref="A172:F173"/>
    <mergeCell ref="G172:I172"/>
    <mergeCell ref="J172:J173"/>
    <mergeCell ref="K172:L172"/>
    <mergeCell ref="G173:H173"/>
    <mergeCell ref="A155:G159"/>
    <mergeCell ref="H155:L159"/>
    <mergeCell ref="B160:L160"/>
    <mergeCell ref="A161:F163"/>
    <mergeCell ref="G161:I161"/>
    <mergeCell ref="J161:J163"/>
    <mergeCell ref="K161:L161"/>
    <mergeCell ref="G162:H162"/>
    <mergeCell ref="G163:I163"/>
    <mergeCell ref="K163:L163"/>
    <mergeCell ref="A126:G126"/>
    <mergeCell ref="H126:L126"/>
    <mergeCell ref="A127:G131"/>
    <mergeCell ref="H127:L131"/>
    <mergeCell ref="G133:I133"/>
    <mergeCell ref="K133:L133"/>
    <mergeCell ref="G134:H134"/>
    <mergeCell ref="G138:I138"/>
    <mergeCell ref="K138:L138"/>
    <mergeCell ref="G110:I110"/>
    <mergeCell ref="K110:L110"/>
    <mergeCell ref="B111:L111"/>
    <mergeCell ref="A112:G112"/>
    <mergeCell ref="H112:L112"/>
    <mergeCell ref="A113:G117"/>
    <mergeCell ref="H113:L117"/>
    <mergeCell ref="A119:F120"/>
    <mergeCell ref="A123:H123"/>
    <mergeCell ref="K123:L123"/>
    <mergeCell ref="J119:J120"/>
    <mergeCell ref="G119:I119"/>
    <mergeCell ref="K119:L119"/>
    <mergeCell ref="G120:H120"/>
    <mergeCell ref="B118:L118"/>
    <mergeCell ref="B132:L132"/>
    <mergeCell ref="B97:L97"/>
    <mergeCell ref="A98:G98"/>
    <mergeCell ref="H98:L98"/>
    <mergeCell ref="A99:G103"/>
    <mergeCell ref="H99:L103"/>
    <mergeCell ref="B104:L104"/>
    <mergeCell ref="G105:I105"/>
    <mergeCell ref="K105:L105"/>
    <mergeCell ref="G106:H106"/>
    <mergeCell ref="B83:L83"/>
    <mergeCell ref="A84:G84"/>
    <mergeCell ref="H84:L84"/>
    <mergeCell ref="A85:G89"/>
    <mergeCell ref="H85:L89"/>
    <mergeCell ref="B90:L90"/>
    <mergeCell ref="G92:H92"/>
    <mergeCell ref="A95:H95"/>
    <mergeCell ref="K95:L95"/>
    <mergeCell ref="A91:F92"/>
    <mergeCell ref="J91:J92"/>
    <mergeCell ref="G91:I91"/>
    <mergeCell ref="K91:L91"/>
    <mergeCell ref="A26:B26"/>
    <mergeCell ref="D26:E26"/>
    <mergeCell ref="H26:L26"/>
    <mergeCell ref="A27:C27"/>
    <mergeCell ref="F27:L27"/>
    <mergeCell ref="A23:H23"/>
    <mergeCell ref="C36:D36"/>
    <mergeCell ref="F36:H36"/>
    <mergeCell ref="J36:L36"/>
    <mergeCell ref="K23:L23"/>
    <mergeCell ref="A24:L24"/>
    <mergeCell ref="B25:C25"/>
    <mergeCell ref="D25:J25"/>
    <mergeCell ref="K25:L25"/>
    <mergeCell ref="A28:L28"/>
    <mergeCell ref="A33:L33"/>
    <mergeCell ref="B29:D29"/>
    <mergeCell ref="A30:D30"/>
    <mergeCell ref="G29:L29"/>
    <mergeCell ref="F30:L30"/>
    <mergeCell ref="K3:L3"/>
    <mergeCell ref="C3:H3"/>
    <mergeCell ref="C5:F5"/>
    <mergeCell ref="H5:L5"/>
    <mergeCell ref="A6:L6"/>
    <mergeCell ref="A4:L4"/>
    <mergeCell ref="F9:L9"/>
    <mergeCell ref="A12:D12"/>
    <mergeCell ref="F12:K12"/>
    <mergeCell ref="G11:L11"/>
    <mergeCell ref="B7:C7"/>
    <mergeCell ref="A9:C9"/>
    <mergeCell ref="D7:J7"/>
    <mergeCell ref="A8:B8"/>
    <mergeCell ref="D8:E8"/>
    <mergeCell ref="H8:L8"/>
    <mergeCell ref="A10:L10"/>
    <mergeCell ref="A20:L20"/>
    <mergeCell ref="A13:A19"/>
    <mergeCell ref="B11:D11"/>
    <mergeCell ref="B17:D17"/>
    <mergeCell ref="B18:D18"/>
    <mergeCell ref="G18:L18"/>
    <mergeCell ref="G19:L19"/>
    <mergeCell ref="G13:L13"/>
    <mergeCell ref="G16:L16"/>
    <mergeCell ref="G17:L17"/>
    <mergeCell ref="B19:D19"/>
    <mergeCell ref="G15:L15"/>
    <mergeCell ref="B14:D14"/>
    <mergeCell ref="G14:L14"/>
    <mergeCell ref="B13:D13"/>
    <mergeCell ref="B15:D15"/>
    <mergeCell ref="B16:D16"/>
    <mergeCell ref="G50:H50"/>
    <mergeCell ref="K53:L53"/>
    <mergeCell ref="B55:L55"/>
    <mergeCell ref="A56:G56"/>
    <mergeCell ref="H56:L56"/>
    <mergeCell ref="A57:G61"/>
    <mergeCell ref="H57:L61"/>
    <mergeCell ref="B62:L62"/>
    <mergeCell ref="A63:F64"/>
    <mergeCell ref="G63:I63"/>
    <mergeCell ref="J63:J64"/>
    <mergeCell ref="K63:L63"/>
    <mergeCell ref="G64:H64"/>
    <mergeCell ref="A53:H53"/>
    <mergeCell ref="A43:G47"/>
    <mergeCell ref="H43:L47"/>
    <mergeCell ref="B48:L48"/>
    <mergeCell ref="G49:I49"/>
    <mergeCell ref="B32:D32"/>
    <mergeCell ref="F34:H34"/>
    <mergeCell ref="J34:L34"/>
    <mergeCell ref="C34:D34"/>
    <mergeCell ref="A39:H39"/>
    <mergeCell ref="K39:L39"/>
    <mergeCell ref="K49:L49"/>
    <mergeCell ref="A81:H81"/>
    <mergeCell ref="K81:L81"/>
    <mergeCell ref="A109:H109"/>
    <mergeCell ref="K109:L109"/>
    <mergeCell ref="A137:H137"/>
    <mergeCell ref="K137:L137"/>
    <mergeCell ref="G31:K31"/>
    <mergeCell ref="G32:K32"/>
    <mergeCell ref="B76:L76"/>
    <mergeCell ref="G77:I77"/>
    <mergeCell ref="K77:L77"/>
    <mergeCell ref="A42:G42"/>
    <mergeCell ref="H42:L42"/>
    <mergeCell ref="B41:L41"/>
    <mergeCell ref="A67:H67"/>
    <mergeCell ref="K67:L67"/>
    <mergeCell ref="B69:L69"/>
    <mergeCell ref="A70:G70"/>
    <mergeCell ref="H70:L70"/>
    <mergeCell ref="A71:G75"/>
    <mergeCell ref="H71:L75"/>
    <mergeCell ref="G78:H78"/>
    <mergeCell ref="G82:I82"/>
    <mergeCell ref="K82:L82"/>
  </mergeCells>
  <phoneticPr fontId="9" type="noConversion"/>
  <conditionalFormatting sqref="A43">
    <cfRule type="expression" dxfId="89" priority="32">
      <formula>ISBLANK(A43)</formula>
    </cfRule>
  </conditionalFormatting>
  <conditionalFormatting sqref="A57">
    <cfRule type="expression" dxfId="88" priority="28">
      <formula>ISBLANK(A57)</formula>
    </cfRule>
  </conditionalFormatting>
  <conditionalFormatting sqref="A71">
    <cfRule type="expression" dxfId="87" priority="68">
      <formula>ISBLANK(A71)</formula>
    </cfRule>
  </conditionalFormatting>
  <conditionalFormatting sqref="A85">
    <cfRule type="expression" dxfId="86" priority="64">
      <formula>ISBLANK(A85)</formula>
    </cfRule>
  </conditionalFormatting>
  <conditionalFormatting sqref="A99">
    <cfRule type="expression" dxfId="85" priority="60">
      <formula>ISBLANK(A99)</formula>
    </cfRule>
  </conditionalFormatting>
  <conditionalFormatting sqref="A113">
    <cfRule type="expression" dxfId="84" priority="56">
      <formula>ISBLANK(A113)</formula>
    </cfRule>
  </conditionalFormatting>
  <conditionalFormatting sqref="A127">
    <cfRule type="expression" dxfId="83" priority="52">
      <formula>ISBLANK(A127)</formula>
    </cfRule>
  </conditionalFormatting>
  <conditionalFormatting sqref="A141">
    <cfRule type="expression" dxfId="82" priority="48">
      <formula>ISBLANK(A141)</formula>
    </cfRule>
  </conditionalFormatting>
  <conditionalFormatting sqref="A155">
    <cfRule type="expression" dxfId="81" priority="44">
      <formula>ISBLANK(A155)</formula>
    </cfRule>
  </conditionalFormatting>
  <conditionalFormatting sqref="A166">
    <cfRule type="expression" dxfId="80" priority="40">
      <formula>ISBLANK(A166)</formula>
    </cfRule>
  </conditionalFormatting>
  <conditionalFormatting sqref="B41">
    <cfRule type="expression" dxfId="79" priority="30">
      <formula>ISBLANK(B41)</formula>
    </cfRule>
  </conditionalFormatting>
  <conditionalFormatting sqref="B48">
    <cfRule type="expression" dxfId="78" priority="29">
      <formula>ISBLANK(B48)</formula>
    </cfRule>
  </conditionalFormatting>
  <conditionalFormatting sqref="B55">
    <cfRule type="expression" dxfId="77" priority="26">
      <formula>ISBLANK(B55)</formula>
    </cfRule>
  </conditionalFormatting>
  <conditionalFormatting sqref="B62">
    <cfRule type="expression" dxfId="76" priority="25">
      <formula>ISBLANK(B62)</formula>
    </cfRule>
  </conditionalFormatting>
  <conditionalFormatting sqref="B69">
    <cfRule type="expression" dxfId="75" priority="66">
      <formula>ISBLANK(B69)</formula>
    </cfRule>
  </conditionalFormatting>
  <conditionalFormatting sqref="B76">
    <cfRule type="expression" dxfId="74" priority="65">
      <formula>ISBLANK(B76)</formula>
    </cfRule>
  </conditionalFormatting>
  <conditionalFormatting sqref="B83">
    <cfRule type="expression" dxfId="73" priority="62">
      <formula>ISBLANK(B83)</formula>
    </cfRule>
  </conditionalFormatting>
  <conditionalFormatting sqref="B90">
    <cfRule type="expression" dxfId="72" priority="61">
      <formula>ISBLANK(B90)</formula>
    </cfRule>
  </conditionalFormatting>
  <conditionalFormatting sqref="B97">
    <cfRule type="expression" dxfId="71" priority="58">
      <formula>ISBLANK(B97)</formula>
    </cfRule>
  </conditionalFormatting>
  <conditionalFormatting sqref="B104">
    <cfRule type="expression" dxfId="70" priority="57">
      <formula>ISBLANK(B104)</formula>
    </cfRule>
  </conditionalFormatting>
  <conditionalFormatting sqref="B111">
    <cfRule type="expression" dxfId="69" priority="54">
      <formula>ISBLANK(B111)</formula>
    </cfRule>
  </conditionalFormatting>
  <conditionalFormatting sqref="B118">
    <cfRule type="expression" dxfId="68" priority="53">
      <formula>ISBLANK(B118)</formula>
    </cfRule>
  </conditionalFormatting>
  <conditionalFormatting sqref="B125">
    <cfRule type="expression" dxfId="67" priority="50">
      <formula>ISBLANK(B125)</formula>
    </cfRule>
  </conditionalFormatting>
  <conditionalFormatting sqref="B132">
    <cfRule type="expression" dxfId="66" priority="49">
      <formula>ISBLANK(B132)</formula>
    </cfRule>
  </conditionalFormatting>
  <conditionalFormatting sqref="B139">
    <cfRule type="expression" dxfId="65" priority="46">
      <formula>ISBLANK(B139)</formula>
    </cfRule>
  </conditionalFormatting>
  <conditionalFormatting sqref="B146">
    <cfRule type="expression" dxfId="64" priority="45">
      <formula>ISBLANK(B146)</formula>
    </cfRule>
  </conditionalFormatting>
  <conditionalFormatting sqref="B153">
    <cfRule type="expression" dxfId="63" priority="42">
      <formula>ISBLANK(B153)</formula>
    </cfRule>
  </conditionalFormatting>
  <conditionalFormatting sqref="B160">
    <cfRule type="expression" dxfId="62" priority="41">
      <formula>ISBLANK(B160)</formula>
    </cfRule>
  </conditionalFormatting>
  <conditionalFormatting sqref="B164">
    <cfRule type="expression" dxfId="61" priority="38">
      <formula>ISBLANK(B164)</formula>
    </cfRule>
  </conditionalFormatting>
  <conditionalFormatting sqref="B171">
    <cfRule type="expression" dxfId="60" priority="37">
      <formula>ISBLANK(B171)</formula>
    </cfRule>
  </conditionalFormatting>
  <conditionalFormatting sqref="C3">
    <cfRule type="expression" dxfId="59" priority="17">
      <formula>ISBLANK(C3)</formula>
    </cfRule>
  </conditionalFormatting>
  <conditionalFormatting sqref="C8">
    <cfRule type="expression" dxfId="58" priority="177">
      <formula>ISBLANK(C8)</formula>
    </cfRule>
  </conditionalFormatting>
  <conditionalFormatting sqref="C26">
    <cfRule type="expression" dxfId="57" priority="121">
      <formula>ISBLANK(C26)</formula>
    </cfRule>
  </conditionalFormatting>
  <conditionalFormatting sqref="D9">
    <cfRule type="expression" dxfId="56" priority="182">
      <formula>ISBLANK(D9)</formula>
    </cfRule>
  </conditionalFormatting>
  <conditionalFormatting sqref="D27">
    <cfRule type="expression" dxfId="55" priority="126">
      <formula>ISBLANK(D27)</formula>
    </cfRule>
  </conditionalFormatting>
  <conditionalFormatting sqref="F8:F9">
    <cfRule type="expression" dxfId="54" priority="176">
      <formula>ISBLANK(F8)</formula>
    </cfRule>
  </conditionalFormatting>
  <conditionalFormatting sqref="F26:F27">
    <cfRule type="expression" dxfId="53" priority="123">
      <formula>ISBLANK(F26)</formula>
    </cfRule>
  </conditionalFormatting>
  <conditionalFormatting sqref="F9:L9">
    <cfRule type="expression" dxfId="52" priority="12" stopIfTrue="1">
      <formula>$D$9="Nein"</formula>
    </cfRule>
  </conditionalFormatting>
  <conditionalFormatting sqref="F27:L27">
    <cfRule type="expression" dxfId="51" priority="11" stopIfTrue="1">
      <formula>$D$27="Nein"</formula>
    </cfRule>
  </conditionalFormatting>
  <conditionalFormatting sqref="G13:G19">
    <cfRule type="expression" dxfId="50" priority="128">
      <formula>ISBLANK(G13)</formula>
    </cfRule>
  </conditionalFormatting>
  <conditionalFormatting sqref="G32">
    <cfRule type="expression" dxfId="49" priority="187">
      <formula>ISBLANK(G32)</formula>
    </cfRule>
  </conditionalFormatting>
  <conditionalFormatting sqref="H43">
    <cfRule type="expression" dxfId="48" priority="31">
      <formula>ISBLANK(H43)</formula>
    </cfRule>
  </conditionalFormatting>
  <conditionalFormatting sqref="H57">
    <cfRule type="expression" dxfId="47" priority="27">
      <formula>ISBLANK(H57)</formula>
    </cfRule>
  </conditionalFormatting>
  <conditionalFormatting sqref="H71">
    <cfRule type="expression" dxfId="46" priority="67">
      <formula>ISBLANK(H71)</formula>
    </cfRule>
  </conditionalFormatting>
  <conditionalFormatting sqref="H85">
    <cfRule type="expression" dxfId="45" priority="63">
      <formula>ISBLANK(H85)</formula>
    </cfRule>
  </conditionalFormatting>
  <conditionalFormatting sqref="H99">
    <cfRule type="expression" dxfId="44" priority="59">
      <formula>ISBLANK(H99)</formula>
    </cfRule>
  </conditionalFormatting>
  <conditionalFormatting sqref="H113">
    <cfRule type="expression" dxfId="43" priority="55">
      <formula>ISBLANK(H113)</formula>
    </cfRule>
  </conditionalFormatting>
  <conditionalFormatting sqref="H127">
    <cfRule type="expression" dxfId="42" priority="51">
      <formula>ISBLANK(H127)</formula>
    </cfRule>
  </conditionalFormatting>
  <conditionalFormatting sqref="H141">
    <cfRule type="expression" dxfId="41" priority="47">
      <formula>ISBLANK(H141)</formula>
    </cfRule>
  </conditionalFormatting>
  <conditionalFormatting sqref="H155">
    <cfRule type="expression" dxfId="40" priority="43">
      <formula>ISBLANK(H155)</formula>
    </cfRule>
  </conditionalFormatting>
  <conditionalFormatting sqref="H166">
    <cfRule type="expression" dxfId="39" priority="39">
      <formula>ISBLANK(H166)</formula>
    </cfRule>
  </conditionalFormatting>
  <conditionalFormatting sqref="I50">
    <cfRule type="expression" dxfId="38" priority="36">
      <formula>ISBLANK(I50)</formula>
    </cfRule>
  </conditionalFormatting>
  <conditionalFormatting sqref="I64">
    <cfRule type="expression" dxfId="37" priority="34">
      <formula>ISBLANK(I64)</formula>
    </cfRule>
  </conditionalFormatting>
  <conditionalFormatting sqref="I78">
    <cfRule type="expression" dxfId="36" priority="112">
      <formula>ISBLANK(I78)</formula>
    </cfRule>
  </conditionalFormatting>
  <conditionalFormatting sqref="I92">
    <cfRule type="expression" dxfId="35" priority="110">
      <formula>ISBLANK(I92)</formula>
    </cfRule>
  </conditionalFormatting>
  <conditionalFormatting sqref="I106">
    <cfRule type="expression" dxfId="34" priority="100">
      <formula>ISBLANK(I106)</formula>
    </cfRule>
  </conditionalFormatting>
  <conditionalFormatting sqref="I120">
    <cfRule type="expression" dxfId="33" priority="98">
      <formula>ISBLANK(I120)</formula>
    </cfRule>
  </conditionalFormatting>
  <conditionalFormatting sqref="I134">
    <cfRule type="expression" dxfId="32" priority="88">
      <formula>ISBLANK(I134)</formula>
    </cfRule>
  </conditionalFormatting>
  <conditionalFormatting sqref="I148">
    <cfRule type="expression" dxfId="31" priority="86">
      <formula>ISBLANK(I148)</formula>
    </cfRule>
  </conditionalFormatting>
  <conditionalFormatting sqref="I162">
    <cfRule type="expression" dxfId="30" priority="76">
      <formula>ISBLANK(I162)</formula>
    </cfRule>
  </conditionalFormatting>
  <conditionalFormatting sqref="I173">
    <cfRule type="expression" dxfId="29" priority="74">
      <formula>ISBLANK(I173)</formula>
    </cfRule>
  </conditionalFormatting>
  <conditionalFormatting sqref="K3">
    <cfRule type="expression" dxfId="28" priority="24">
      <formula>ISBLANK(K3)</formula>
    </cfRule>
  </conditionalFormatting>
  <conditionalFormatting sqref="K7">
    <cfRule type="expression" dxfId="27" priority="181">
      <formula>ISBLANK(K7)</formula>
    </cfRule>
  </conditionalFormatting>
  <conditionalFormatting sqref="K23">
    <cfRule type="expression" dxfId="26" priority="1">
      <formula>ISBLANK(K23)</formula>
    </cfRule>
  </conditionalFormatting>
  <conditionalFormatting sqref="K25">
    <cfRule type="expression" dxfId="25" priority="125">
      <formula>ISBLANK(K25)</formula>
    </cfRule>
  </conditionalFormatting>
  <conditionalFormatting sqref="K39">
    <cfRule type="expression" dxfId="24" priority="2">
      <formula>ISBLANK(K39)</formula>
    </cfRule>
  </conditionalFormatting>
  <conditionalFormatting sqref="K53">
    <cfRule type="expression" dxfId="23" priority="3">
      <formula>ISBLANK(K53)</formula>
    </cfRule>
  </conditionalFormatting>
  <conditionalFormatting sqref="K67">
    <cfRule type="expression" dxfId="22" priority="4">
      <formula>ISBLANK(K67)</formula>
    </cfRule>
  </conditionalFormatting>
  <conditionalFormatting sqref="K81">
    <cfRule type="expression" dxfId="21" priority="10">
      <formula>ISBLANK(K81)</formula>
    </cfRule>
  </conditionalFormatting>
  <conditionalFormatting sqref="K95">
    <cfRule type="expression" dxfId="20" priority="5">
      <formula>ISBLANK(K95)</formula>
    </cfRule>
  </conditionalFormatting>
  <conditionalFormatting sqref="K109">
    <cfRule type="expression" dxfId="19" priority="9">
      <formula>ISBLANK(K109)</formula>
    </cfRule>
  </conditionalFormatting>
  <conditionalFormatting sqref="K123">
    <cfRule type="expression" dxfId="18" priority="8">
      <formula>ISBLANK(K123)</formula>
    </cfRule>
  </conditionalFormatting>
  <conditionalFormatting sqref="K137">
    <cfRule type="expression" dxfId="17" priority="7">
      <formula>ISBLANK(K137)</formula>
    </cfRule>
  </conditionalFormatting>
  <conditionalFormatting sqref="K151">
    <cfRule type="expression" dxfId="16" priority="6">
      <formula>ISBLANK(K151)</formula>
    </cfRule>
  </conditionalFormatting>
  <conditionalFormatting sqref="L50">
    <cfRule type="expression" dxfId="15" priority="35">
      <formula>ISBLANK(L50)</formula>
    </cfRule>
  </conditionalFormatting>
  <conditionalFormatting sqref="L64">
    <cfRule type="expression" dxfId="14" priority="33">
      <formula>ISBLANK(L64)</formula>
    </cfRule>
  </conditionalFormatting>
  <conditionalFormatting sqref="L78">
    <cfRule type="expression" dxfId="13" priority="111">
      <formula>ISBLANK(L78)</formula>
    </cfRule>
  </conditionalFormatting>
  <conditionalFormatting sqref="L92">
    <cfRule type="expression" dxfId="12" priority="109">
      <formula>ISBLANK(L92)</formula>
    </cfRule>
  </conditionalFormatting>
  <conditionalFormatting sqref="L106">
    <cfRule type="expression" dxfId="11" priority="99">
      <formula>ISBLANK(L106)</formula>
    </cfRule>
  </conditionalFormatting>
  <conditionalFormatting sqref="L120">
    <cfRule type="expression" dxfId="10" priority="97">
      <formula>ISBLANK(L120)</formula>
    </cfRule>
  </conditionalFormatting>
  <conditionalFormatting sqref="L134">
    <cfRule type="expression" dxfId="9" priority="87">
      <formula>ISBLANK(L134)</formula>
    </cfRule>
  </conditionalFormatting>
  <conditionalFormatting sqref="L148">
    <cfRule type="expression" dxfId="8" priority="85">
      <formula>ISBLANK(L148)</formula>
    </cfRule>
  </conditionalFormatting>
  <conditionalFormatting sqref="L162">
    <cfRule type="expression" dxfId="7" priority="75">
      <formula>ISBLANK(L162)</formula>
    </cfRule>
  </conditionalFormatting>
  <conditionalFormatting sqref="L173">
    <cfRule type="expression" dxfId="6" priority="73">
      <formula>ISBLANK(L173)</formula>
    </cfRule>
  </conditionalFormatting>
  <dataValidations disablePrompts="1" count="3">
    <dataValidation type="list" allowBlank="1" showInputMessage="1" showErrorMessage="1" sqref="F13:F14 F18:F19" xr:uid="{00000000-0002-0000-0800-000000000000}">
      <formula1>"0,1,2,3"</formula1>
    </dataValidation>
    <dataValidation type="list" allowBlank="1" showInputMessage="1" showErrorMessage="1" sqref="D9 K7 D27 K25:L25" xr:uid="{00000000-0002-0000-0800-000001000000}">
      <formula1>"Ja,Nein"</formula1>
    </dataValidation>
    <dataValidation type="list" allowBlank="1" showInputMessage="1" showErrorMessage="1" sqref="F15:F17" xr:uid="{00000000-0002-0000-0800-000002000000}">
      <formula1>"0,1"</formula1>
    </dataValidation>
  </dataValidations>
  <pageMargins left="0.74803149606299213" right="0.74803149606299213" top="0.98425196850393704" bottom="0.78740157480314965" header="0.51181102362204722" footer="0.51181102362204722"/>
  <pageSetup paperSize="9" orientation="landscape" r:id="rId2"/>
  <headerFooter>
    <oddHeader>&amp;L&amp;8Fachmann/Fachfrau öffentlicher Verkehr EFZ  
Experten
&amp;R&amp;8Qualifikationsverfahren IPA 2024 
Prüfungsprokoll PEX | &amp;P</oddHeader>
  </headerFooter>
  <rowBreaks count="10" manualBreakCount="10">
    <brk id="20" max="16383" man="1"/>
    <brk id="36" max="16383" man="1"/>
    <brk id="50" max="16383" man="1"/>
    <brk id="64" max="16383" man="1"/>
    <brk id="78" max="16383" man="1"/>
    <brk id="92" max="16383" man="1"/>
    <brk id="106" max="16383" man="1"/>
    <brk id="120" max="16383" man="1"/>
    <brk id="134" max="16383" man="1"/>
    <brk id="1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E985B83F96E0248917BBDA8BB014EFE" ma:contentTypeVersion="11" ma:contentTypeDescription="Ein neues Dokument erstellen." ma:contentTypeScope="" ma:versionID="d484ea27276726217dce66f2489cd23f">
  <xsd:schema xmlns:xsd="http://www.w3.org/2001/XMLSchema" xmlns:xs="http://www.w3.org/2001/XMLSchema" xmlns:p="http://schemas.microsoft.com/office/2006/metadata/properties" xmlns:ns3="bb69d3f6-9611-43b9-b8d6-c9075f1a19cd" xmlns:ns4="9c61dbf2-035e-47ff-99d9-6a0426cbc264" targetNamespace="http://schemas.microsoft.com/office/2006/metadata/properties" ma:root="true" ma:fieldsID="2abf39f1cbb9e552d2f0b4522587f384" ns3:_="" ns4:_="">
    <xsd:import namespace="bb69d3f6-9611-43b9-b8d6-c9075f1a19cd"/>
    <xsd:import namespace="9c61dbf2-035e-47ff-99d9-6a0426cbc26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9d3f6-9611-43b9-b8d6-c9075f1a1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61dbf2-035e-47ff-99d9-6a0426cbc264"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E2D3C8-9368-40EE-87DF-700B0BF91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69d3f6-9611-43b9-b8d6-c9075f1a19cd"/>
    <ds:schemaRef ds:uri="9c61dbf2-035e-47ff-99d9-6a0426cbc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21A660-0C65-4E0A-A3D4-2CAF6CEC1845}">
  <ds:schemaRefs>
    <ds:schemaRef ds:uri="http://schemas.microsoft.com/sharepoint/v3/contenttype/forms"/>
  </ds:schemaRefs>
</ds:datastoreItem>
</file>

<file path=customXml/itemProps3.xml><?xml version="1.0" encoding="utf-8"?>
<ds:datastoreItem xmlns:ds="http://schemas.openxmlformats.org/officeDocument/2006/customXml" ds:itemID="{485E9219-817D-40A2-8043-98DBD602B54F}">
  <ds:schemaRefs>
    <ds:schemaRef ds:uri="http://www.w3.org/XML/1998/namespace"/>
    <ds:schemaRef ds:uri="http://purl.org/dc/dcmitype/"/>
    <ds:schemaRef ds:uri="http://purl.org/dc/elements/1.1/"/>
    <ds:schemaRef ds:uri="http://purl.org/dc/terms/"/>
    <ds:schemaRef ds:uri="http://schemas.microsoft.com/office/2006/documentManagement/types"/>
    <ds:schemaRef ds:uri="bb69d3f6-9611-43b9-b8d6-c9075f1a19cd"/>
    <ds:schemaRef ds:uri="http://schemas.microsoft.com/office/2006/metadata/properties"/>
    <ds:schemaRef ds:uri="9c61dbf2-035e-47ff-99d9-6a0426cbc264"/>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Deckblatt_vFk</vt:lpstr>
      <vt:lpstr>Auftrag_vFk</vt:lpstr>
      <vt:lpstr>Aufgabenstellung_vFk</vt:lpstr>
      <vt:lpstr>Beurteilung Aufgabenstell._PEX</vt:lpstr>
      <vt:lpstr>Arbeitsjournal_Kand</vt:lpstr>
      <vt:lpstr>Beobachtungen_vFk</vt:lpstr>
      <vt:lpstr>Betriebsbesuch_PEX</vt:lpstr>
      <vt:lpstr>Prüfungsprotokoll_vFk</vt:lpstr>
      <vt:lpstr>Prüfungsprotokoll_PEX</vt:lpstr>
      <vt:lpstr>Prüfungsprotokoll_Übersicht_PEX</vt:lpstr>
      <vt:lpstr>Auftrag_vFk!_1_1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Effi Tanner</dc:creator>
  <cp:keywords/>
  <dc:description/>
  <cp:lastModifiedBy>Wyss Manuel</cp:lastModifiedBy>
  <cp:revision/>
  <cp:lastPrinted>2021-08-18T15:57:19Z</cp:lastPrinted>
  <dcterms:created xsi:type="dcterms:W3CDTF">2016-10-05T07:16:00Z</dcterms:created>
  <dcterms:modified xsi:type="dcterms:W3CDTF">2023-08-22T16:15:51Z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0x0101009E985B83F96E0248917BBDA8BB014EFE</vt:lpwstr>
  </property>
</Properties>
</file>